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2\Cuentas Por Pagar Suplidores\Cuentas por Pagar Formato EXCEL\"/>
    </mc:Choice>
  </mc:AlternateContent>
  <bookViews>
    <workbookView xWindow="0" yWindow="0" windowWidth="19200" windowHeight="11595"/>
  </bookViews>
  <sheets>
    <sheet name="ABRIL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6" i="5" l="1"/>
  <c r="I241" i="5"/>
  <c r="I235" i="5"/>
  <c r="I227" i="5"/>
  <c r="I222" i="5"/>
  <c r="I212" i="5"/>
  <c r="I206" i="5"/>
  <c r="I193" i="5"/>
  <c r="I186" i="5"/>
  <c r="I180" i="5"/>
  <c r="I175" i="5"/>
  <c r="I169" i="5"/>
  <c r="I160" i="5"/>
  <c r="I145" i="5"/>
  <c r="I140" i="5"/>
  <c r="I135" i="5"/>
  <c r="I125" i="5"/>
  <c r="I120" i="5"/>
  <c r="I115" i="5"/>
  <c r="I109" i="5"/>
  <c r="I95" i="5"/>
  <c r="I89" i="5"/>
  <c r="I84" i="5"/>
  <c r="I79" i="5"/>
  <c r="I74" i="5"/>
  <c r="I68" i="5"/>
  <c r="I62" i="5"/>
  <c r="I53" i="5"/>
  <c r="I48" i="5"/>
  <c r="I41" i="5"/>
  <c r="I34" i="5"/>
  <c r="I23" i="5"/>
  <c r="I18" i="5"/>
  <c r="I12" i="5"/>
  <c r="I56" i="5" l="1"/>
  <c r="I251" i="5"/>
  <c r="I163" i="5"/>
  <c r="I215" i="5"/>
  <c r="I128" i="5"/>
  <c r="I255" i="5" l="1"/>
</calcChain>
</file>

<file path=xl/sharedStrings.xml><?xml version="1.0" encoding="utf-8"?>
<sst xmlns="http://schemas.openxmlformats.org/spreadsheetml/2006/main" count="366" uniqueCount="248">
  <si>
    <t>Fecha de Factura</t>
  </si>
  <si>
    <t>No. Orden</t>
  </si>
  <si>
    <t>No. Factura</t>
  </si>
  <si>
    <t>NCF</t>
  </si>
  <si>
    <t>Nombre del Acreedor</t>
  </si>
  <si>
    <t>Concepto</t>
  </si>
  <si>
    <t>Codificación Objetal</t>
  </si>
  <si>
    <t>Monto de la Deuda en RD$</t>
  </si>
  <si>
    <t>Condiciones de Pago  (días)</t>
  </si>
  <si>
    <t>P/RECOGIDA DESECHOS SOL.</t>
  </si>
  <si>
    <t>2218-01</t>
  </si>
  <si>
    <t>AIR LIQUIDE DOMINICANA, SAS.</t>
  </si>
  <si>
    <t>C/OXIGENO MEDICO</t>
  </si>
  <si>
    <t>2372-03</t>
  </si>
  <si>
    <t>2391-01</t>
  </si>
  <si>
    <t>C/REACTIVOS</t>
  </si>
  <si>
    <t>2372-99</t>
  </si>
  <si>
    <t>P/LABPLUS GESTION LAB. CLINICOS</t>
  </si>
  <si>
    <t>2287-06</t>
  </si>
  <si>
    <t>2393-01</t>
  </si>
  <si>
    <t xml:space="preserve">  </t>
  </si>
  <si>
    <t>CAPITAL DIESEL, SRL.</t>
  </si>
  <si>
    <t>C/GASOIL</t>
  </si>
  <si>
    <t>2371-02</t>
  </si>
  <si>
    <t>DIAMELAB, SRL.</t>
  </si>
  <si>
    <t>SUB TOTAL RD$...................................................................................</t>
  </si>
  <si>
    <t>………………………………………….</t>
  </si>
  <si>
    <t>B1500000117</t>
  </si>
  <si>
    <t>2292-01</t>
  </si>
  <si>
    <t>2341-01</t>
  </si>
  <si>
    <t>C/SOLUCION SALINA</t>
  </si>
  <si>
    <t>FERRETERIA AMERICANA</t>
  </si>
  <si>
    <t>OCM152</t>
  </si>
  <si>
    <t>RPE DESACT. Rev. 21/07/2021</t>
  </si>
  <si>
    <t>C/MATERIALES FERRETEROS</t>
  </si>
  <si>
    <t>2271-04</t>
  </si>
  <si>
    <t>HOSPIFAR, SRL.</t>
  </si>
  <si>
    <t>C/LINEA DE INFUSION</t>
  </si>
  <si>
    <t>C/HILO</t>
  </si>
  <si>
    <t>C/VOLUVEN</t>
  </si>
  <si>
    <t>C/JABON CLORHEXIDINA</t>
  </si>
  <si>
    <t>C/LINEA INFUSION</t>
  </si>
  <si>
    <t>C/GAS BIOLENE</t>
  </si>
  <si>
    <t>C/CAL SODADA CANISTER</t>
  </si>
  <si>
    <t>KELNET COMPUTER EIRL</t>
  </si>
  <si>
    <t>B1500000454</t>
  </si>
  <si>
    <t>C/BOCINA, DISP. DE CINTA</t>
  </si>
  <si>
    <t>2613-01</t>
  </si>
  <si>
    <t>2392-01</t>
  </si>
  <si>
    <t>MULTISERVICIOS ASAFRANK, SRL</t>
  </si>
  <si>
    <t>MULT. ASCENS. DEL CARIBE</t>
  </si>
  <si>
    <t>No. TEL. PERTENECE A OTRA EMPRESA. (NO LOCALIZABLE)</t>
  </si>
  <si>
    <t>P/MANT. ASCENSORES</t>
  </si>
  <si>
    <t>OFICENTRO ORIENTAL, SRL</t>
  </si>
  <si>
    <t>PHARMATECH</t>
  </si>
  <si>
    <t>C/HEPARINA</t>
  </si>
  <si>
    <t>SANDRY GOMEZ RODRIGUEZ</t>
  </si>
  <si>
    <t>C/ALIMENTOS</t>
  </si>
  <si>
    <t>2311-01</t>
  </si>
  <si>
    <t xml:space="preserve"> </t>
  </si>
  <si>
    <t>SANCHEZ MANCEBO, S.R.L.</t>
  </si>
  <si>
    <t>C/COMBUSTIBLE</t>
  </si>
  <si>
    <t>OCM15</t>
  </si>
  <si>
    <t>OCM335</t>
  </si>
  <si>
    <t>OCM336</t>
  </si>
  <si>
    <t>OCM337</t>
  </si>
  <si>
    <t>OCM338</t>
  </si>
  <si>
    <t>OCM339</t>
  </si>
  <si>
    <t>SOLINTEC, SRL.</t>
  </si>
  <si>
    <t>2332-01</t>
  </si>
  <si>
    <t>SUED &amp; FARGESA, SRL.</t>
  </si>
  <si>
    <t>C/HEMOTIN (ERITOPOYECTINA)</t>
  </si>
  <si>
    <t>SUPLI SERVI VASMI, SRL.</t>
  </si>
  <si>
    <t>TRANSPORTE REYES MARTINEZ</t>
  </si>
  <si>
    <t>2242-01</t>
  </si>
  <si>
    <t>ULLOA PUBLICIDAD ESTRATEGICA, SRL.</t>
  </si>
  <si>
    <t>2222-01</t>
  </si>
  <si>
    <t>………………………………</t>
  </si>
  <si>
    <t>TOTAL RD$.........…………………..</t>
  </si>
  <si>
    <t xml:space="preserve">    </t>
  </si>
  <si>
    <t xml:space="preserve"> Lic. Guillermo Bobadilla</t>
  </si>
  <si>
    <t>Dr. Sergio A. Roquez Cruz</t>
  </si>
  <si>
    <t>Sub-Director Administrativo</t>
  </si>
  <si>
    <t>Director</t>
  </si>
  <si>
    <t>Lic. Dominga Otaño Jimenez</t>
  </si>
  <si>
    <t>Contadora</t>
  </si>
  <si>
    <t>B1500025291</t>
  </si>
  <si>
    <t>C/TONER</t>
  </si>
  <si>
    <t>B1500000293</t>
  </si>
  <si>
    <t>B1500000292</t>
  </si>
  <si>
    <t>E&amp;C MULTISERVICES, EIRL</t>
  </si>
  <si>
    <t>2022-00026</t>
  </si>
  <si>
    <t>C/DETERGENTE EN POLVO</t>
  </si>
  <si>
    <t>2022-00025</t>
  </si>
  <si>
    <t>C/JABON LIQUIDO Y GEL ANTIBACTERIAL</t>
  </si>
  <si>
    <t>GTG INDUSTRIAL, SRL.</t>
  </si>
  <si>
    <t>2022-00027</t>
  </si>
  <si>
    <t>C/CLORO DESINFECTANTE</t>
  </si>
  <si>
    <t>ESTA PARA PAGO PARA EL SNS</t>
  </si>
  <si>
    <t>C/CAFÉ MOLIDO</t>
  </si>
  <si>
    <t>C/LLENADO DE BOTELLONES DE AGUA</t>
  </si>
  <si>
    <t>RAMIREZ &amp; MOJICA, SRL</t>
  </si>
  <si>
    <t>NO AL DIA CON LA DGII</t>
  </si>
  <si>
    <t>AIDSA, S.A.</t>
  </si>
  <si>
    <t>OCM1048</t>
  </si>
  <si>
    <t>AVENGELY COMPANIES, SRL.</t>
  </si>
  <si>
    <t>2022-00058</t>
  </si>
  <si>
    <t>B1500000186</t>
  </si>
  <si>
    <t>C/SELLOS PRE-TINTADOS</t>
  </si>
  <si>
    <t>BIO-NUCLEAR, S.A.</t>
  </si>
  <si>
    <t>2022-00021</t>
  </si>
  <si>
    <t>2372-99/2393-01</t>
  </si>
  <si>
    <t>OCM1055</t>
  </si>
  <si>
    <t>B1500025808</t>
  </si>
  <si>
    <t>2022-00066</t>
  </si>
  <si>
    <t>B1500026005</t>
  </si>
  <si>
    <t>C/REACTIVO Y PAPEL TERMICO</t>
  </si>
  <si>
    <t>B1500026108</t>
  </si>
  <si>
    <t>B1500000118</t>
  </si>
  <si>
    <t>BIO NOVA, SRL.</t>
  </si>
  <si>
    <t>2022-00052</t>
  </si>
  <si>
    <t>B1500008537</t>
  </si>
  <si>
    <t>2022-00068</t>
  </si>
  <si>
    <t>B1500008626</t>
  </si>
  <si>
    <t>2022-00070</t>
  </si>
  <si>
    <t>B1500001044</t>
  </si>
  <si>
    <t>B1500000385</t>
  </si>
  <si>
    <t>EMPRESAS CABOD, EIRL.</t>
  </si>
  <si>
    <t>B1500000622</t>
  </si>
  <si>
    <t>C/CLORO, ALCALINO Y SUAVIZANTE</t>
  </si>
  <si>
    <t>B1500000946</t>
  </si>
  <si>
    <t>B1500000947</t>
  </si>
  <si>
    <t>FARMACEUTICAS AVANZADAS, SRL</t>
  </si>
  <si>
    <t>2022-00059</t>
  </si>
  <si>
    <t>B1500000387</t>
  </si>
  <si>
    <t>C/PRODUCTOS DE DESINFECCION</t>
  </si>
  <si>
    <t>B1500023089</t>
  </si>
  <si>
    <t>GRUPO FARMACEUTICO CAR-M, SRL.</t>
  </si>
  <si>
    <t>2022-00071</t>
  </si>
  <si>
    <t>B1500001926</t>
  </si>
  <si>
    <t>C/ACIDO ASCORBICO Y COMPLEJO B</t>
  </si>
  <si>
    <t>2022-00056</t>
  </si>
  <si>
    <t>B1500000381</t>
  </si>
  <si>
    <t>C/MATERIALES DE OFICINA</t>
  </si>
  <si>
    <t>2022-00086</t>
  </si>
  <si>
    <t>B1500000386</t>
  </si>
  <si>
    <t>JVC ARTS, SRL.</t>
  </si>
  <si>
    <t>2022-00055</t>
  </si>
  <si>
    <t>B1500000036</t>
  </si>
  <si>
    <t>C/IMPRESOS</t>
  </si>
  <si>
    <t>MULTISERVICE LESLIE PRINT, EIRL.</t>
  </si>
  <si>
    <t>2022-00032</t>
  </si>
  <si>
    <t>004-22</t>
  </si>
  <si>
    <t>B1500000055</t>
  </si>
  <si>
    <t>C/RESMA DE PAPEL TIMBRADO</t>
  </si>
  <si>
    <t>2021-00169</t>
  </si>
  <si>
    <t>B1500000458</t>
  </si>
  <si>
    <t>2022-00081</t>
  </si>
  <si>
    <t>493957</t>
  </si>
  <si>
    <t>B1500053205</t>
  </si>
  <si>
    <t>B1500000044</t>
  </si>
  <si>
    <t>ROFASA FARMA, EIRL.</t>
  </si>
  <si>
    <t>2022-00051</t>
  </si>
  <si>
    <t>B1500000378</t>
  </si>
  <si>
    <t>C/MEDICAMENTOS</t>
  </si>
  <si>
    <t>2022-00062</t>
  </si>
  <si>
    <t>B1500000383</t>
  </si>
  <si>
    <t>C/DEXAMETASONA</t>
  </si>
  <si>
    <t>21/032022</t>
  </si>
  <si>
    <t>2022-00077</t>
  </si>
  <si>
    <t>C/METILPREDNISOLONA</t>
  </si>
  <si>
    <t>B1500000097</t>
  </si>
  <si>
    <t>C/PAPEL TOALLA E INST.</t>
  </si>
  <si>
    <t>2022-00043</t>
  </si>
  <si>
    <t>B1500000098</t>
  </si>
  <si>
    <t>2022-00080</t>
  </si>
  <si>
    <t>B1500013173</t>
  </si>
  <si>
    <t>2022-00046</t>
  </si>
  <si>
    <t>B1500000035</t>
  </si>
  <si>
    <t>C/CLORO LIQUIDO AL 10%.</t>
  </si>
  <si>
    <t>B1500000039</t>
  </si>
  <si>
    <t>P/SERVICIO DE TRANSPORTE DE MEDICAMENTOS</t>
  </si>
  <si>
    <t>C/SILLA EJECUTIVA</t>
  </si>
  <si>
    <t>B1500002371</t>
  </si>
  <si>
    <t>INOA &amp; TORRES, ACCESORIOS Y SUM.  DE INFORMATICA, SRL.</t>
  </si>
  <si>
    <t>B1500001147</t>
  </si>
  <si>
    <t>B1500016690</t>
  </si>
  <si>
    <t>B1500017064</t>
  </si>
  <si>
    <t>ABONO # 1.</t>
  </si>
  <si>
    <t>B1500026374</t>
  </si>
  <si>
    <t>B1500026499</t>
  </si>
  <si>
    <t>2022-00102</t>
  </si>
  <si>
    <t>B1500008826</t>
  </si>
  <si>
    <t>OCM1062</t>
  </si>
  <si>
    <t>OCM1063</t>
  </si>
  <si>
    <t>B1500000314</t>
  </si>
  <si>
    <t>2022-00093</t>
  </si>
  <si>
    <t>2022-00098</t>
  </si>
  <si>
    <t>B1500000394</t>
  </si>
  <si>
    <t>HAUSPITAL, SRL</t>
  </si>
  <si>
    <t>2022-00097</t>
  </si>
  <si>
    <t>B1500000399</t>
  </si>
  <si>
    <t>C/BICARBONATO DE SODIO</t>
  </si>
  <si>
    <t>2022-00100</t>
  </si>
  <si>
    <t>B1500000401</t>
  </si>
  <si>
    <t>C/HEMATOXILINA Y CUBRE OBJETOS</t>
  </si>
  <si>
    <t>2341-01/2393-01</t>
  </si>
  <si>
    <t>2022-00082</t>
  </si>
  <si>
    <t>B1500004909</t>
  </si>
  <si>
    <t>IAPE DOMINICANA, SRL.</t>
  </si>
  <si>
    <t>2022-00095</t>
  </si>
  <si>
    <t>F-383</t>
  </si>
  <si>
    <t>B1500000129</t>
  </si>
  <si>
    <t>C/PRODUCTOS ELECTRICOS</t>
  </si>
  <si>
    <t>2396-01</t>
  </si>
  <si>
    <t>OCM907</t>
  </si>
  <si>
    <t>B1500000763</t>
  </si>
  <si>
    <t>P/SERV. ASIST. TECNICA EN SCANER Y MANT.</t>
  </si>
  <si>
    <t>B1500000236</t>
  </si>
  <si>
    <t>OFIMATICA DOMINICANA, SRL.</t>
  </si>
  <si>
    <t>2022-00084</t>
  </si>
  <si>
    <t>4100</t>
  </si>
  <si>
    <t>B1500000290</t>
  </si>
  <si>
    <t>2022-00090</t>
  </si>
  <si>
    <t>4101</t>
  </si>
  <si>
    <t>B1500000291</t>
  </si>
  <si>
    <t>2022-00104</t>
  </si>
  <si>
    <t>9-9673</t>
  </si>
  <si>
    <t>B1500000972</t>
  </si>
  <si>
    <t>2611-01</t>
  </si>
  <si>
    <t>2022-00105</t>
  </si>
  <si>
    <t>9-9674</t>
  </si>
  <si>
    <t>B1500000973</t>
  </si>
  <si>
    <t>C/SILLA SECRETARIAL</t>
  </si>
  <si>
    <t>OCM1057</t>
  </si>
  <si>
    <t>B1500000380</t>
  </si>
  <si>
    <t>2022-00085</t>
  </si>
  <si>
    <t>2022-00106</t>
  </si>
  <si>
    <t>B1500000043</t>
  </si>
  <si>
    <t>C/CORTINA, JUEGO DE BAÑO</t>
  </si>
  <si>
    <t>2322-01</t>
  </si>
  <si>
    <t>OCM1064</t>
  </si>
  <si>
    <t>OCM1065</t>
  </si>
  <si>
    <t>B1500000125</t>
  </si>
  <si>
    <t>C/DISEÑO, DIAGRAMACION E IMPRESOS</t>
  </si>
  <si>
    <t>Total de Suplidores: 34.</t>
  </si>
  <si>
    <t>CUENTAS POR PAGAR AL  30/04/2022.</t>
  </si>
  <si>
    <t>2022-00107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</si>
</sst>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dd/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color indexed="17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1"/>
      <color indexed="10"/>
      <name val="Arial"/>
      <family val="2"/>
    </font>
    <font>
      <u/>
      <sz val="11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8"/>
      <color theme="5"/>
      <name val="Arial"/>
      <family val="2"/>
    </font>
    <font>
      <b/>
      <sz val="8"/>
      <color theme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3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1">
    <xf numFmtId="0" fontId="0" fillId="0" borderId="0" xfId="0"/>
    <xf numFmtId="14" fontId="0" fillId="0" borderId="0" xfId="0" applyNumberFormat="1"/>
    <xf numFmtId="0" fontId="3" fillId="0" borderId="0" xfId="0" applyFont="1"/>
    <xf numFmtId="14" fontId="7" fillId="2" borderId="1" xfId="0" applyNumberFormat="1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/>
    <xf numFmtId="0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4" fontId="4" fillId="3" borderId="2" xfId="0" applyNumberFormat="1" applyFont="1" applyFill="1" applyBorder="1" applyAlignment="1">
      <alignment horizontal="center" vertical="top"/>
    </xf>
    <xf numFmtId="0" fontId="8" fillId="3" borderId="2" xfId="0" applyNumberFormat="1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left" vertical="top"/>
    </xf>
    <xf numFmtId="43" fontId="9" fillId="3" borderId="2" xfId="1" applyFont="1" applyFill="1" applyBorder="1" applyAlignment="1" applyProtection="1">
      <alignment horizontal="center" vertical="top"/>
    </xf>
    <xf numFmtId="1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8" fillId="0" borderId="2" xfId="0" applyFont="1" applyFill="1" applyBorder="1" applyAlignment="1"/>
    <xf numFmtId="0" fontId="6" fillId="0" borderId="2" xfId="0" applyFont="1" applyFill="1" applyBorder="1" applyAlignment="1">
      <alignment horizontal="left" vertical="top"/>
    </xf>
    <xf numFmtId="4" fontId="6" fillId="0" borderId="2" xfId="0" applyNumberFormat="1" applyFont="1" applyFill="1" applyBorder="1" applyAlignment="1"/>
    <xf numFmtId="14" fontId="8" fillId="0" borderId="2" xfId="0" applyNumberFormat="1" applyFont="1" applyFill="1" applyBorder="1" applyAlignment="1"/>
    <xf numFmtId="0" fontId="8" fillId="0" borderId="2" xfId="0" applyFont="1" applyFill="1" applyBorder="1" applyAlignment="1">
      <alignment horizontal="center"/>
    </xf>
    <xf numFmtId="4" fontId="8" fillId="0" borderId="2" xfId="0" applyNumberFormat="1" applyFont="1" applyFill="1" applyBorder="1" applyAlignment="1"/>
    <xf numFmtId="14" fontId="8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/>
    <xf numFmtId="14" fontId="6" fillId="3" borderId="3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left" vertical="top"/>
    </xf>
    <xf numFmtId="0" fontId="6" fillId="3" borderId="4" xfId="0" applyFont="1" applyFill="1" applyBorder="1" applyAlignment="1"/>
    <xf numFmtId="4" fontId="6" fillId="3" borderId="3" xfId="0" applyNumberFormat="1" applyFont="1" applyFill="1" applyBorder="1" applyAlignment="1">
      <alignment horizontal="right"/>
    </xf>
    <xf numFmtId="14" fontId="6" fillId="0" borderId="5" xfId="0" applyNumberFormat="1" applyFont="1" applyFill="1" applyBorder="1" applyAlignment="1"/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/>
    <xf numFmtId="0" fontId="8" fillId="0" borderId="5" xfId="0" applyFont="1" applyFill="1" applyBorder="1" applyAlignment="1"/>
    <xf numFmtId="4" fontId="6" fillId="0" borderId="5" xfId="0" applyNumberFormat="1" applyFont="1" applyFill="1" applyBorder="1" applyAlignment="1"/>
    <xf numFmtId="14" fontId="8" fillId="0" borderId="5" xfId="0" applyNumberFormat="1" applyFont="1" applyFill="1" applyBorder="1" applyAlignment="1"/>
    <xf numFmtId="0" fontId="8" fillId="0" borderId="5" xfId="0" applyFont="1" applyFill="1" applyBorder="1" applyAlignment="1">
      <alignment horizontal="center"/>
    </xf>
    <xf numFmtId="4" fontId="8" fillId="0" borderId="5" xfId="0" applyNumberFormat="1" applyFont="1" applyFill="1" applyBorder="1" applyAlignment="1"/>
    <xf numFmtId="14" fontId="6" fillId="3" borderId="5" xfId="0" applyNumberFormat="1" applyFont="1" applyFill="1" applyBorder="1" applyAlignment="1">
      <alignment horizontal="center"/>
    </xf>
    <xf numFmtId="0" fontId="6" fillId="3" borderId="5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left" vertical="top"/>
    </xf>
    <xf numFmtId="0" fontId="6" fillId="3" borderId="5" xfId="0" applyFont="1" applyFill="1" applyBorder="1" applyAlignment="1"/>
    <xf numFmtId="4" fontId="6" fillId="3" borderId="5" xfId="0" applyNumberFormat="1" applyFont="1" applyFill="1" applyBorder="1" applyAlignment="1">
      <alignment horizontal="right"/>
    </xf>
    <xf numFmtId="14" fontId="6" fillId="0" borderId="5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/>
    </xf>
    <xf numFmtId="4" fontId="6" fillId="0" borderId="5" xfId="0" applyNumberFormat="1" applyFont="1" applyFill="1" applyBorder="1" applyAlignment="1">
      <alignment horizontal="right"/>
    </xf>
    <xf numFmtId="14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top"/>
    </xf>
    <xf numFmtId="4" fontId="8" fillId="0" borderId="5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4" fontId="8" fillId="0" borderId="0" xfId="0" applyNumberFormat="1" applyFont="1" applyFill="1" applyBorder="1" applyAlignment="1">
      <alignment horizontal="right"/>
    </xf>
    <xf numFmtId="14" fontId="6" fillId="3" borderId="2" xfId="0" applyNumberFormat="1" applyFon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6" fillId="3" borderId="2" xfId="0" applyFont="1" applyFill="1" applyBorder="1" applyAlignment="1"/>
    <xf numFmtId="4" fontId="8" fillId="3" borderId="2" xfId="0" applyNumberFormat="1" applyFont="1" applyFill="1" applyBorder="1" applyAlignment="1">
      <alignment horizontal="right"/>
    </xf>
    <xf numFmtId="1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right"/>
    </xf>
    <xf numFmtId="14" fontId="8" fillId="0" borderId="2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top"/>
    </xf>
    <xf numFmtId="4" fontId="8" fillId="0" borderId="2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left"/>
    </xf>
    <xf numFmtId="4" fontId="8" fillId="3" borderId="3" xfId="0" applyNumberFormat="1" applyFont="1" applyFill="1" applyBorder="1" applyAlignment="1">
      <alignment horizontal="right"/>
    </xf>
    <xf numFmtId="165" fontId="8" fillId="3" borderId="3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3" xfId="0" applyFont="1" applyFill="1" applyBorder="1"/>
    <xf numFmtId="0" fontId="6" fillId="0" borderId="2" xfId="0" applyFont="1" applyFill="1" applyBorder="1" applyAlignment="1">
      <alignment horizontal="left"/>
    </xf>
    <xf numFmtId="0" fontId="10" fillId="0" borderId="5" xfId="0" applyFont="1" applyFill="1" applyBorder="1"/>
    <xf numFmtId="0" fontId="10" fillId="0" borderId="5" xfId="0" applyFont="1" applyFill="1" applyBorder="1" applyAlignment="1"/>
    <xf numFmtId="4" fontId="8" fillId="4" borderId="5" xfId="0" applyNumberFormat="1" applyFont="1" applyFill="1" applyBorder="1"/>
    <xf numFmtId="0" fontId="8" fillId="3" borderId="5" xfId="0" applyFont="1" applyFill="1" applyBorder="1" applyAlignment="1">
      <alignment horizontal="left"/>
    </xf>
    <xf numFmtId="4" fontId="8" fillId="3" borderId="5" xfId="0" applyNumberFormat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center"/>
    </xf>
    <xf numFmtId="0" fontId="6" fillId="3" borderId="3" xfId="0" applyFont="1" applyFill="1" applyBorder="1" applyAlignment="1"/>
    <xf numFmtId="0" fontId="6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6" fillId="0" borderId="3" xfId="0" applyFont="1" applyFill="1" applyBorder="1" applyAlignment="1"/>
    <xf numFmtId="0" fontId="11" fillId="0" borderId="5" xfId="0" applyFont="1" applyFill="1" applyBorder="1" applyAlignment="1"/>
    <xf numFmtId="1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8" fillId="0" borderId="5" xfId="0" applyFont="1" applyFill="1" applyBorder="1"/>
    <xf numFmtId="4" fontId="8" fillId="0" borderId="5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0" fontId="8" fillId="3" borderId="5" xfId="0" applyFont="1" applyFill="1" applyBorder="1"/>
    <xf numFmtId="4" fontId="8" fillId="3" borderId="5" xfId="0" applyNumberFormat="1" applyFont="1" applyFill="1" applyBorder="1"/>
    <xf numFmtId="4" fontId="6" fillId="0" borderId="5" xfId="0" applyNumberFormat="1" applyFont="1" applyFill="1" applyBorder="1"/>
    <xf numFmtId="4" fontId="11" fillId="0" borderId="0" xfId="0" applyNumberFormat="1" applyFont="1" applyFill="1" applyBorder="1"/>
    <xf numFmtId="0" fontId="8" fillId="3" borderId="5" xfId="0" applyFont="1" applyFill="1" applyBorder="1" applyAlignment="1"/>
    <xf numFmtId="14" fontId="13" fillId="0" borderId="5" xfId="0" applyNumberFormat="1" applyFont="1" applyFill="1" applyBorder="1" applyAlignment="1">
      <alignment horizontal="center"/>
    </xf>
    <xf numFmtId="0" fontId="13" fillId="0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/>
    <xf numFmtId="0" fontId="13" fillId="0" borderId="5" xfId="0" applyFont="1" applyFill="1" applyBorder="1" applyAlignment="1">
      <alignment horizontal="left"/>
    </xf>
    <xf numFmtId="4" fontId="13" fillId="0" borderId="5" xfId="0" applyNumberFormat="1" applyFont="1" applyFill="1" applyBorder="1" applyAlignment="1">
      <alignment horizontal="right"/>
    </xf>
    <xf numFmtId="14" fontId="8" fillId="3" borderId="5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/>
    </xf>
    <xf numFmtId="0" fontId="8" fillId="3" borderId="6" xfId="0" applyNumberFormat="1" applyFont="1" applyFill="1" applyBorder="1" applyAlignment="1">
      <alignment horizontal="center"/>
    </xf>
    <xf numFmtId="0" fontId="8" fillId="3" borderId="2" xfId="0" applyFont="1" applyFill="1" applyBorder="1" applyAlignment="1"/>
    <xf numFmtId="0" fontId="6" fillId="0" borderId="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0" fontId="14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6" fillId="0" borderId="5" xfId="0" applyFont="1" applyFill="1" applyBorder="1"/>
    <xf numFmtId="0" fontId="6" fillId="0" borderId="0" xfId="0" applyFont="1" applyFill="1" applyBorder="1"/>
    <xf numFmtId="43" fontId="11" fillId="3" borderId="5" xfId="1" applyFont="1" applyFill="1" applyBorder="1" applyAlignment="1" applyProtection="1">
      <alignment horizontal="right"/>
    </xf>
    <xf numFmtId="0" fontId="0" fillId="0" borderId="5" xfId="0" applyNumberFormat="1" applyFont="1" applyFill="1" applyBorder="1" applyAlignment="1">
      <alignment horizontal="center"/>
    </xf>
    <xf numFmtId="4" fontId="8" fillId="3" borderId="3" xfId="0" applyNumberFormat="1" applyFont="1" applyFill="1" applyBorder="1"/>
    <xf numFmtId="0" fontId="6" fillId="0" borderId="2" xfId="0" applyFont="1" applyFill="1" applyBorder="1"/>
    <xf numFmtId="4" fontId="6" fillId="0" borderId="2" xfId="0" applyNumberFormat="1" applyFont="1" applyFill="1" applyBorder="1"/>
    <xf numFmtId="4" fontId="8" fillId="0" borderId="2" xfId="0" applyNumberFormat="1" applyFont="1" applyFill="1" applyBorder="1"/>
    <xf numFmtId="0" fontId="7" fillId="0" borderId="5" xfId="0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14" fontId="8" fillId="3" borderId="3" xfId="0" applyNumberFormat="1" applyFont="1" applyFill="1" applyBorder="1" applyAlignment="1">
      <alignment horizontal="center"/>
    </xf>
    <xf numFmtId="0" fontId="8" fillId="3" borderId="3" xfId="0" applyNumberFormat="1" applyFont="1" applyFill="1" applyBorder="1" applyAlignment="1">
      <alignment horizontal="center"/>
    </xf>
    <xf numFmtId="0" fontId="8" fillId="3" borderId="3" xfId="0" applyFont="1" applyFill="1" applyBorder="1" applyAlignment="1"/>
    <xf numFmtId="1" fontId="6" fillId="0" borderId="2" xfId="0" applyNumberFormat="1" applyFont="1" applyFill="1" applyBorder="1" applyAlignment="1">
      <alignment horizontal="center"/>
    </xf>
    <xf numFmtId="0" fontId="7" fillId="0" borderId="5" xfId="0" applyFont="1" applyFill="1" applyBorder="1" applyAlignment="1"/>
    <xf numFmtId="14" fontId="6" fillId="0" borderId="7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/>
    </xf>
    <xf numFmtId="0" fontId="8" fillId="0" borderId="8" xfId="0" applyNumberFormat="1" applyFont="1" applyFill="1" applyBorder="1"/>
    <xf numFmtId="0" fontId="8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4" fontId="8" fillId="3" borderId="1" xfId="0" applyNumberFormat="1" applyFont="1" applyFill="1" applyBorder="1" applyAlignment="1">
      <alignment horizontal="right"/>
    </xf>
    <xf numFmtId="14" fontId="8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14" fontId="15" fillId="0" borderId="0" xfId="0" applyNumberFormat="1" applyFont="1" applyFill="1"/>
    <xf numFmtId="0" fontId="6" fillId="0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14" fontId="15" fillId="0" borderId="0" xfId="0" applyNumberFormat="1" applyFont="1" applyFill="1" applyBorder="1"/>
    <xf numFmtId="14" fontId="17" fillId="2" borderId="0" xfId="0" applyNumberFormat="1" applyFont="1" applyFill="1"/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/>
    <xf numFmtId="0" fontId="0" fillId="2" borderId="0" xfId="0" applyFont="1" applyFill="1"/>
    <xf numFmtId="14" fontId="2" fillId="2" borderId="0" xfId="0" applyNumberFormat="1" applyFont="1" applyFill="1" applyAlignment="1"/>
    <xf numFmtId="14" fontId="5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8" fillId="0" borderId="5" xfId="0" applyFont="1" applyFill="1" applyBorder="1" applyAlignment="1">
      <alignment horizontal="left" vertical="top"/>
    </xf>
    <xf numFmtId="0" fontId="8" fillId="3" borderId="2" xfId="0" applyFont="1" applyFill="1" applyBorder="1"/>
    <xf numFmtId="4" fontId="8" fillId="3" borderId="2" xfId="0" applyNumberFormat="1" applyFont="1" applyFill="1" applyBorder="1"/>
    <xf numFmtId="0" fontId="8" fillId="0" borderId="2" xfId="0" applyFont="1" applyFill="1" applyBorder="1"/>
    <xf numFmtId="165" fontId="8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4" fontId="8" fillId="5" borderId="2" xfId="0" applyNumberFormat="1" applyFont="1" applyFill="1" applyBorder="1"/>
    <xf numFmtId="0" fontId="16" fillId="0" borderId="0" xfId="0" applyFont="1" applyFill="1" applyBorder="1" applyAlignment="1"/>
    <xf numFmtId="0" fontId="20" fillId="0" borderId="0" xfId="0" applyFont="1"/>
    <xf numFmtId="0" fontId="18" fillId="0" borderId="2" xfId="0" applyFont="1" applyFill="1" applyBorder="1" applyAlignment="1">
      <alignment horizontal="left"/>
    </xf>
    <xf numFmtId="0" fontId="6" fillId="0" borderId="0" xfId="0" applyNumberFormat="1" applyFont="1" applyFill="1" applyBorder="1" applyAlignment="1"/>
    <xf numFmtId="14" fontId="7" fillId="2" borderId="0" xfId="0" applyNumberFormat="1" applyFont="1" applyFill="1" applyBorder="1" applyAlignment="1">
      <alignment horizontal="center" wrapText="1"/>
    </xf>
    <xf numFmtId="0" fontId="7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/>
    <xf numFmtId="0" fontId="7" fillId="2" borderId="0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left"/>
    </xf>
    <xf numFmtId="0" fontId="22" fillId="0" borderId="3" xfId="0" applyFont="1" applyFill="1" applyBorder="1" applyAlignment="1">
      <alignment horizontal="left"/>
    </xf>
    <xf numFmtId="0" fontId="18" fillId="0" borderId="2" xfId="0" applyFont="1" applyFill="1" applyBorder="1"/>
    <xf numFmtId="49" fontId="6" fillId="0" borderId="2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left" vertical="top"/>
    </xf>
    <xf numFmtId="14" fontId="6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top"/>
    </xf>
    <xf numFmtId="4" fontId="6" fillId="0" borderId="11" xfId="0" applyNumberFormat="1" applyFont="1" applyFill="1" applyBorder="1"/>
    <xf numFmtId="0" fontId="18" fillId="0" borderId="5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 vertical="top"/>
    </xf>
    <xf numFmtId="0" fontId="6" fillId="0" borderId="10" xfId="0" applyNumberFormat="1" applyFont="1" applyFill="1" applyBorder="1" applyAlignment="1"/>
    <xf numFmtId="14" fontId="6" fillId="0" borderId="10" xfId="0" applyNumberFormat="1" applyFont="1" applyFill="1" applyBorder="1" applyAlignment="1">
      <alignment horizontal="center"/>
    </xf>
    <xf numFmtId="14" fontId="16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114300</xdr:rowOff>
    </xdr:from>
    <xdr:to>
      <xdr:col>1</xdr:col>
      <xdr:colOff>333375</xdr:colOff>
      <xdr:row>4</xdr:row>
      <xdr:rowOff>180975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4300"/>
          <a:ext cx="962025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2781300</xdr:colOff>
      <xdr:row>1</xdr:row>
      <xdr:rowOff>152400</xdr:rowOff>
    </xdr:from>
    <xdr:to>
      <xdr:col>8</xdr:col>
      <xdr:colOff>714375</xdr:colOff>
      <xdr:row>5</xdr:row>
      <xdr:rowOff>47625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52400"/>
          <a:ext cx="24955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tabSelected="1" topLeftCell="A2" workbookViewId="0">
      <selection activeCell="K200" sqref="K200"/>
    </sheetView>
  </sheetViews>
  <sheetFormatPr baseColWidth="10" defaultRowHeight="15" x14ac:dyDescent="0.25"/>
  <cols>
    <col min="3" max="3" width="12.42578125" bestFit="1" customWidth="1"/>
    <col min="4" max="4" width="13.85546875" bestFit="1" customWidth="1"/>
    <col min="5" max="5" width="0" hidden="1" customWidth="1"/>
    <col min="7" max="7" width="51.5703125" customWidth="1"/>
    <col min="8" max="8" width="16.85546875" bestFit="1" customWidth="1"/>
    <col min="9" max="9" width="13" bestFit="1" customWidth="1"/>
  </cols>
  <sheetData>
    <row r="1" spans="1:9" hidden="1" x14ac:dyDescent="0.25">
      <c r="A1" s="145"/>
      <c r="B1" s="146"/>
      <c r="C1" s="147"/>
      <c r="D1" s="147"/>
      <c r="E1" s="147"/>
      <c r="F1" s="148"/>
      <c r="G1" s="148"/>
      <c r="H1" s="148"/>
      <c r="I1" s="148"/>
    </row>
    <row r="2" spans="1:9" x14ac:dyDescent="0.25">
      <c r="A2" s="1"/>
      <c r="I2" s="149"/>
    </row>
    <row r="3" spans="1:9" x14ac:dyDescent="0.25">
      <c r="A3" s="1"/>
      <c r="I3" s="149"/>
    </row>
    <row r="4" spans="1:9" x14ac:dyDescent="0.25">
      <c r="A4" s="1"/>
      <c r="F4" s="2"/>
      <c r="I4" s="149"/>
    </row>
    <row r="5" spans="1:9" x14ac:dyDescent="0.25">
      <c r="A5" s="188"/>
      <c r="B5" s="188"/>
      <c r="C5" s="188"/>
      <c r="D5" s="188"/>
      <c r="E5" s="188"/>
      <c r="F5" s="188"/>
      <c r="G5" s="188"/>
      <c r="H5" s="188"/>
      <c r="I5" s="188"/>
    </row>
    <row r="6" spans="1:9" x14ac:dyDescent="0.25">
      <c r="A6" s="189" t="s">
        <v>246</v>
      </c>
      <c r="B6" s="189"/>
      <c r="C6" s="189"/>
      <c r="D6" s="189"/>
      <c r="E6" s="189"/>
      <c r="F6" s="189"/>
      <c r="G6" s="189"/>
      <c r="H6" s="189"/>
      <c r="I6" s="189"/>
    </row>
    <row r="7" spans="1:9" ht="15.75" thickBot="1" x14ac:dyDescent="0.3">
      <c r="A7" s="150"/>
      <c r="B7" s="151"/>
      <c r="C7" s="151"/>
      <c r="D7" s="151"/>
      <c r="E7" s="151"/>
      <c r="F7" s="152"/>
      <c r="G7" s="152"/>
      <c r="H7" s="152"/>
      <c r="I7" s="152"/>
    </row>
    <row r="8" spans="1:9" ht="39.75" thickBot="1" x14ac:dyDescent="0.3">
      <c r="A8" s="3" t="s">
        <v>0</v>
      </c>
      <c r="B8" s="4" t="s">
        <v>1</v>
      </c>
      <c r="C8" s="5" t="s">
        <v>2</v>
      </c>
      <c r="D8" s="4" t="s">
        <v>3</v>
      </c>
      <c r="E8" s="6" t="s">
        <v>8</v>
      </c>
      <c r="F8" s="7" t="s">
        <v>4</v>
      </c>
      <c r="G8" s="8" t="s">
        <v>5</v>
      </c>
      <c r="H8" s="7" t="s">
        <v>6</v>
      </c>
      <c r="I8" s="7" t="s">
        <v>7</v>
      </c>
    </row>
    <row r="9" spans="1:9" x14ac:dyDescent="0.25">
      <c r="A9" s="164"/>
      <c r="B9" s="165"/>
      <c r="C9" s="166"/>
      <c r="D9" s="165"/>
      <c r="E9" s="167"/>
      <c r="F9" s="168"/>
      <c r="G9" s="169"/>
      <c r="H9" s="168"/>
      <c r="I9" s="168"/>
    </row>
    <row r="10" spans="1:9" x14ac:dyDescent="0.25">
      <c r="A10" s="9"/>
      <c r="B10" s="10"/>
      <c r="C10" s="10"/>
      <c r="D10" s="10"/>
      <c r="E10" s="10"/>
      <c r="F10" s="11" t="s">
        <v>103</v>
      </c>
      <c r="G10" s="11"/>
      <c r="H10" s="11"/>
      <c r="I10" s="12"/>
    </row>
    <row r="11" spans="1:9" x14ac:dyDescent="0.25">
      <c r="A11" s="13">
        <v>44663</v>
      </c>
      <c r="B11" s="14"/>
      <c r="C11" s="14">
        <v>425</v>
      </c>
      <c r="D11" s="15" t="s">
        <v>185</v>
      </c>
      <c r="E11" s="14">
        <v>30</v>
      </c>
      <c r="F11" s="16"/>
      <c r="G11" s="17" t="s">
        <v>9</v>
      </c>
      <c r="H11" s="17" t="s">
        <v>10</v>
      </c>
      <c r="I11" s="18">
        <v>30000</v>
      </c>
    </row>
    <row r="12" spans="1:9" x14ac:dyDescent="0.25">
      <c r="A12" s="19"/>
      <c r="B12" s="16"/>
      <c r="C12" s="16"/>
      <c r="D12" s="16"/>
      <c r="E12" s="20"/>
      <c r="F12" s="16"/>
      <c r="G12" s="16"/>
      <c r="H12" s="16"/>
      <c r="I12" s="21">
        <f>SUM(I11:I11)</f>
        <v>30000</v>
      </c>
    </row>
    <row r="13" spans="1:9" x14ac:dyDescent="0.25">
      <c r="A13" s="22"/>
      <c r="B13" s="23"/>
      <c r="C13" s="23"/>
      <c r="D13" s="23"/>
      <c r="E13" s="24"/>
      <c r="F13" s="23"/>
      <c r="G13" s="23"/>
      <c r="H13" s="23"/>
      <c r="I13" s="25"/>
    </row>
    <row r="14" spans="1:9" x14ac:dyDescent="0.25">
      <c r="A14" s="22"/>
      <c r="B14" s="23"/>
      <c r="C14" s="23"/>
      <c r="D14" s="23"/>
      <c r="E14" s="24"/>
      <c r="F14" s="23"/>
      <c r="G14" s="23"/>
      <c r="H14" s="23"/>
      <c r="I14" s="25"/>
    </row>
    <row r="15" spans="1:9" x14ac:dyDescent="0.25">
      <c r="A15" s="26"/>
      <c r="B15" s="27"/>
      <c r="C15" s="27"/>
      <c r="D15" s="27"/>
      <c r="E15" s="27"/>
      <c r="F15" s="28" t="s">
        <v>11</v>
      </c>
      <c r="G15" s="29"/>
      <c r="H15" s="29"/>
      <c r="I15" s="30"/>
    </row>
    <row r="16" spans="1:9" x14ac:dyDescent="0.25">
      <c r="A16" s="31">
        <v>44629</v>
      </c>
      <c r="B16" s="32"/>
      <c r="C16" s="32">
        <v>57770</v>
      </c>
      <c r="D16" s="33" t="s">
        <v>186</v>
      </c>
      <c r="E16" s="32">
        <v>30</v>
      </c>
      <c r="F16" s="34"/>
      <c r="G16" s="33" t="s">
        <v>12</v>
      </c>
      <c r="H16" s="33" t="s">
        <v>13</v>
      </c>
      <c r="I16" s="35">
        <v>2253.42</v>
      </c>
    </row>
    <row r="17" spans="1:9" x14ac:dyDescent="0.25">
      <c r="A17" s="31">
        <v>44655</v>
      </c>
      <c r="B17" s="32"/>
      <c r="C17" s="32">
        <v>59786</v>
      </c>
      <c r="D17" s="33" t="s">
        <v>187</v>
      </c>
      <c r="E17" s="32">
        <v>30</v>
      </c>
      <c r="F17" s="34"/>
      <c r="G17" s="33" t="s">
        <v>12</v>
      </c>
      <c r="H17" s="33" t="s">
        <v>13</v>
      </c>
      <c r="I17" s="35">
        <v>3755.71</v>
      </c>
    </row>
    <row r="18" spans="1:9" x14ac:dyDescent="0.25">
      <c r="A18" s="36"/>
      <c r="B18" s="37"/>
      <c r="C18" s="34"/>
      <c r="D18" s="34"/>
      <c r="E18" s="37"/>
      <c r="F18" s="34"/>
      <c r="G18" s="34"/>
      <c r="H18" s="34"/>
      <c r="I18" s="38">
        <f>SUM(I16:I17)</f>
        <v>6009.13</v>
      </c>
    </row>
    <row r="19" spans="1:9" x14ac:dyDescent="0.25">
      <c r="A19" s="22"/>
      <c r="B19" s="23"/>
      <c r="C19" s="23"/>
      <c r="D19" s="23"/>
      <c r="E19" s="24"/>
      <c r="F19" s="23"/>
      <c r="G19" s="23"/>
      <c r="H19" s="23"/>
      <c r="I19" s="25"/>
    </row>
    <row r="20" spans="1:9" x14ac:dyDescent="0.25">
      <c r="A20" s="22"/>
      <c r="B20" s="23"/>
      <c r="C20" s="23"/>
      <c r="D20" s="23"/>
      <c r="E20" s="24"/>
      <c r="F20" s="23"/>
      <c r="G20" s="23"/>
      <c r="H20" s="23"/>
      <c r="I20" s="25"/>
    </row>
    <row r="21" spans="1:9" x14ac:dyDescent="0.25">
      <c r="A21" s="9"/>
      <c r="B21" s="10"/>
      <c r="C21" s="10"/>
      <c r="D21" s="10"/>
      <c r="E21" s="10"/>
      <c r="F21" s="11" t="s">
        <v>105</v>
      </c>
      <c r="G21" s="11"/>
      <c r="H21" s="11"/>
      <c r="I21" s="12"/>
    </row>
    <row r="22" spans="1:9" s="161" customFormat="1" x14ac:dyDescent="0.25">
      <c r="A22" s="13">
        <v>44645</v>
      </c>
      <c r="B22" s="14" t="s">
        <v>106</v>
      </c>
      <c r="C22" s="14">
        <v>186</v>
      </c>
      <c r="D22" s="15" t="s">
        <v>107</v>
      </c>
      <c r="E22" s="14">
        <v>30</v>
      </c>
      <c r="F22" s="16"/>
      <c r="G22" s="17" t="s">
        <v>108</v>
      </c>
      <c r="H22" s="177" t="s">
        <v>48</v>
      </c>
      <c r="I22" s="18">
        <v>34649.980000000003</v>
      </c>
    </row>
    <row r="23" spans="1:9" x14ac:dyDescent="0.25">
      <c r="A23" s="19"/>
      <c r="B23" s="16"/>
      <c r="C23" s="16"/>
      <c r="D23" s="16"/>
      <c r="E23" s="20"/>
      <c r="F23" s="16"/>
      <c r="G23" s="16"/>
      <c r="H23" s="16"/>
      <c r="I23" s="21">
        <f>SUM(I22:I22)</f>
        <v>34649.980000000003</v>
      </c>
    </row>
    <row r="24" spans="1:9" x14ac:dyDescent="0.25">
      <c r="A24" s="22"/>
      <c r="B24" s="23"/>
      <c r="C24" s="23"/>
      <c r="D24" s="23"/>
      <c r="E24" s="24"/>
      <c r="F24" s="23"/>
      <c r="G24" s="23"/>
      <c r="H24" s="23"/>
      <c r="I24" s="25"/>
    </row>
    <row r="25" spans="1:9" x14ac:dyDescent="0.25">
      <c r="A25" s="22"/>
      <c r="B25" s="23"/>
      <c r="C25" s="23"/>
      <c r="D25" s="23"/>
      <c r="E25" s="24"/>
      <c r="F25" s="23"/>
      <c r="G25" s="23"/>
      <c r="H25" s="23"/>
      <c r="I25" s="25"/>
    </row>
    <row r="26" spans="1:9" x14ac:dyDescent="0.25">
      <c r="A26" s="39"/>
      <c r="B26" s="40"/>
      <c r="C26" s="40"/>
      <c r="D26" s="40"/>
      <c r="E26" s="40"/>
      <c r="F26" s="41" t="s">
        <v>109</v>
      </c>
      <c r="G26" s="42"/>
      <c r="H26" s="42"/>
      <c r="I26" s="43"/>
    </row>
    <row r="27" spans="1:9" s="161" customFormat="1" x14ac:dyDescent="0.25">
      <c r="A27" s="44">
        <v>44593</v>
      </c>
      <c r="B27" s="45" t="s">
        <v>110</v>
      </c>
      <c r="C27" s="46">
        <v>401943</v>
      </c>
      <c r="D27" s="46" t="s">
        <v>86</v>
      </c>
      <c r="E27" s="32">
        <v>30</v>
      </c>
      <c r="F27" s="153"/>
      <c r="G27" s="33" t="s">
        <v>15</v>
      </c>
      <c r="H27" s="48" t="s">
        <v>16</v>
      </c>
      <c r="I27" s="49">
        <v>160850.47</v>
      </c>
    </row>
    <row r="28" spans="1:9" s="161" customFormat="1" x14ac:dyDescent="0.25">
      <c r="A28" s="44">
        <v>44652</v>
      </c>
      <c r="B28" s="45"/>
      <c r="C28" s="51"/>
      <c r="D28" s="51"/>
      <c r="E28" s="37"/>
      <c r="F28" s="153"/>
      <c r="G28" s="130" t="s">
        <v>188</v>
      </c>
      <c r="H28" s="123"/>
      <c r="I28" s="53">
        <v>-77200</v>
      </c>
    </row>
    <row r="29" spans="1:9" s="161" customFormat="1" x14ac:dyDescent="0.25">
      <c r="A29" s="44">
        <v>44622</v>
      </c>
      <c r="B29" s="45" t="s">
        <v>112</v>
      </c>
      <c r="C29" s="46">
        <v>404914</v>
      </c>
      <c r="D29" s="46" t="s">
        <v>113</v>
      </c>
      <c r="E29" s="32">
        <v>30</v>
      </c>
      <c r="F29" s="153"/>
      <c r="G29" s="33" t="s">
        <v>17</v>
      </c>
      <c r="H29" s="48" t="s">
        <v>18</v>
      </c>
      <c r="I29" s="49">
        <v>17700</v>
      </c>
    </row>
    <row r="30" spans="1:9" s="161" customFormat="1" x14ac:dyDescent="0.25">
      <c r="A30" s="44">
        <v>44634</v>
      </c>
      <c r="B30" s="45" t="s">
        <v>114</v>
      </c>
      <c r="C30" s="46">
        <v>406096</v>
      </c>
      <c r="D30" s="46" t="s">
        <v>115</v>
      </c>
      <c r="E30" s="32">
        <v>30</v>
      </c>
      <c r="F30" s="153"/>
      <c r="G30" s="33" t="s">
        <v>116</v>
      </c>
      <c r="H30" s="48" t="s">
        <v>111</v>
      </c>
      <c r="I30" s="49">
        <v>2784.54</v>
      </c>
    </row>
    <row r="31" spans="1:9" s="161" customFormat="1" x14ac:dyDescent="0.25">
      <c r="A31" s="44">
        <v>44641</v>
      </c>
      <c r="B31" s="45" t="s">
        <v>110</v>
      </c>
      <c r="C31" s="46">
        <v>406762</v>
      </c>
      <c r="D31" s="46" t="s">
        <v>117</v>
      </c>
      <c r="E31" s="32">
        <v>30</v>
      </c>
      <c r="F31" s="153"/>
      <c r="G31" s="33" t="s">
        <v>15</v>
      </c>
      <c r="H31" s="48" t="s">
        <v>16</v>
      </c>
      <c r="I31" s="49">
        <v>121484.77</v>
      </c>
    </row>
    <row r="32" spans="1:9" s="161" customFormat="1" x14ac:dyDescent="0.25">
      <c r="A32" s="44">
        <v>44655</v>
      </c>
      <c r="B32" s="45" t="s">
        <v>110</v>
      </c>
      <c r="C32" s="46">
        <v>408199</v>
      </c>
      <c r="D32" s="46" t="s">
        <v>189</v>
      </c>
      <c r="E32" s="32">
        <v>30</v>
      </c>
      <c r="F32" s="153"/>
      <c r="G32" s="33" t="s">
        <v>15</v>
      </c>
      <c r="H32" s="48" t="s">
        <v>16</v>
      </c>
      <c r="I32" s="49">
        <v>112642.97</v>
      </c>
    </row>
    <row r="33" spans="1:9" s="161" customFormat="1" x14ac:dyDescent="0.25">
      <c r="A33" s="44">
        <v>44659</v>
      </c>
      <c r="B33" s="45"/>
      <c r="C33" s="46">
        <v>408844</v>
      </c>
      <c r="D33" s="46" t="s">
        <v>190</v>
      </c>
      <c r="E33" s="32">
        <v>30</v>
      </c>
      <c r="F33" s="153"/>
      <c r="G33" s="33" t="s">
        <v>17</v>
      </c>
      <c r="H33" s="48" t="s">
        <v>18</v>
      </c>
      <c r="I33" s="49">
        <v>17700</v>
      </c>
    </row>
    <row r="34" spans="1:9" x14ac:dyDescent="0.25">
      <c r="A34" s="44" t="s">
        <v>20</v>
      </c>
      <c r="B34" s="46"/>
      <c r="C34" s="51"/>
      <c r="D34" s="51"/>
      <c r="E34" s="51"/>
      <c r="F34" s="52"/>
      <c r="G34" s="34"/>
      <c r="H34" s="34"/>
      <c r="I34" s="53">
        <f>SUM(I27:I33)</f>
        <v>355962.75</v>
      </c>
    </row>
    <row r="35" spans="1:9" x14ac:dyDescent="0.25">
      <c r="A35" s="54"/>
      <c r="B35" s="55"/>
      <c r="C35" s="55"/>
      <c r="D35" s="55"/>
      <c r="E35" s="55"/>
      <c r="F35" s="56"/>
      <c r="G35" s="23"/>
      <c r="H35" s="23"/>
      <c r="I35" s="57"/>
    </row>
    <row r="36" spans="1:9" x14ac:dyDescent="0.25">
      <c r="A36" s="54"/>
      <c r="B36" s="55"/>
      <c r="C36" s="55"/>
      <c r="D36" s="55"/>
      <c r="E36" s="55"/>
      <c r="F36" s="56"/>
      <c r="G36" s="23"/>
      <c r="H36" s="23"/>
      <c r="I36" s="57"/>
    </row>
    <row r="37" spans="1:9" x14ac:dyDescent="0.25">
      <c r="A37" s="9"/>
      <c r="B37" s="10"/>
      <c r="C37" s="10"/>
      <c r="D37" s="10"/>
      <c r="E37" s="10"/>
      <c r="F37" s="11" t="s">
        <v>119</v>
      </c>
      <c r="G37" s="11"/>
      <c r="H37" s="11"/>
      <c r="I37" s="12"/>
    </row>
    <row r="38" spans="1:9" s="161" customFormat="1" x14ac:dyDescent="0.25">
      <c r="A38" s="13">
        <v>44622</v>
      </c>
      <c r="B38" s="14" t="s">
        <v>120</v>
      </c>
      <c r="C38" s="14">
        <v>28336</v>
      </c>
      <c r="D38" s="15" t="s">
        <v>121</v>
      </c>
      <c r="E38" s="14">
        <v>30</v>
      </c>
      <c r="F38" s="16"/>
      <c r="G38" s="17" t="s">
        <v>15</v>
      </c>
      <c r="H38" s="17" t="s">
        <v>16</v>
      </c>
      <c r="I38" s="18">
        <v>5580.4</v>
      </c>
    </row>
    <row r="39" spans="1:9" s="161" customFormat="1" x14ac:dyDescent="0.25">
      <c r="A39" s="13">
        <v>44634</v>
      </c>
      <c r="B39" s="14" t="s">
        <v>122</v>
      </c>
      <c r="C39" s="14">
        <v>28657</v>
      </c>
      <c r="D39" s="15" t="s">
        <v>123</v>
      </c>
      <c r="E39" s="14">
        <v>30</v>
      </c>
      <c r="F39" s="16"/>
      <c r="G39" s="17" t="s">
        <v>15</v>
      </c>
      <c r="H39" s="17" t="s">
        <v>16</v>
      </c>
      <c r="I39" s="18">
        <v>9663</v>
      </c>
    </row>
    <row r="40" spans="1:9" s="161" customFormat="1" x14ac:dyDescent="0.25">
      <c r="A40" s="13">
        <v>44663</v>
      </c>
      <c r="B40" s="14" t="s">
        <v>191</v>
      </c>
      <c r="C40" s="14">
        <v>29532</v>
      </c>
      <c r="D40" s="15" t="s">
        <v>192</v>
      </c>
      <c r="E40" s="14">
        <v>30</v>
      </c>
      <c r="F40" s="16"/>
      <c r="G40" s="17" t="s">
        <v>15</v>
      </c>
      <c r="H40" s="17" t="s">
        <v>16</v>
      </c>
      <c r="I40" s="18">
        <v>23935.4</v>
      </c>
    </row>
    <row r="41" spans="1:9" s="161" customFormat="1" x14ac:dyDescent="0.25">
      <c r="A41" s="19"/>
      <c r="B41" s="16"/>
      <c r="C41" s="16"/>
      <c r="D41" s="16"/>
      <c r="E41" s="20"/>
      <c r="F41" s="16"/>
      <c r="G41" s="16"/>
      <c r="H41" s="16"/>
      <c r="I41" s="21">
        <f>SUM(I38:I40)</f>
        <v>39178.800000000003</v>
      </c>
    </row>
    <row r="42" spans="1:9" s="161" customFormat="1" x14ac:dyDescent="0.25">
      <c r="A42" s="54"/>
      <c r="B42" s="55"/>
      <c r="C42" s="55"/>
      <c r="D42" s="55"/>
      <c r="E42" s="55"/>
      <c r="F42" s="56"/>
      <c r="G42" s="23"/>
      <c r="H42" s="23"/>
      <c r="I42" s="57"/>
    </row>
    <row r="43" spans="1:9" s="161" customFormat="1" x14ac:dyDescent="0.25">
      <c r="A43" s="54"/>
      <c r="B43" s="55"/>
      <c r="C43" s="55"/>
      <c r="D43" s="55"/>
      <c r="E43" s="55"/>
      <c r="F43" s="56"/>
      <c r="G43" s="23"/>
      <c r="H43" s="23"/>
      <c r="I43" s="57"/>
    </row>
    <row r="44" spans="1:9" s="161" customFormat="1" x14ac:dyDescent="0.25">
      <c r="A44" s="58"/>
      <c r="B44" s="59"/>
      <c r="C44" s="59"/>
      <c r="D44" s="59"/>
      <c r="E44" s="59"/>
      <c r="F44" s="60" t="s">
        <v>21</v>
      </c>
      <c r="G44" s="61"/>
      <c r="H44" s="61"/>
      <c r="I44" s="62"/>
    </row>
    <row r="45" spans="1:9" s="161" customFormat="1" x14ac:dyDescent="0.25">
      <c r="A45" s="63">
        <v>44615</v>
      </c>
      <c r="B45" s="64" t="s">
        <v>104</v>
      </c>
      <c r="C45" s="64">
        <v>7682</v>
      </c>
      <c r="D45" s="64" t="s">
        <v>88</v>
      </c>
      <c r="E45" s="14">
        <v>30</v>
      </c>
      <c r="F45" s="17"/>
      <c r="G45" s="15" t="s">
        <v>22</v>
      </c>
      <c r="H45" s="15" t="s">
        <v>23</v>
      </c>
      <c r="I45" s="65">
        <v>108800</v>
      </c>
    </row>
    <row r="46" spans="1:9" s="161" customFormat="1" x14ac:dyDescent="0.25">
      <c r="A46" s="63">
        <v>44616</v>
      </c>
      <c r="B46" s="64" t="s">
        <v>193</v>
      </c>
      <c r="C46" s="64">
        <v>7680</v>
      </c>
      <c r="D46" s="64" t="s">
        <v>89</v>
      </c>
      <c r="E46" s="14">
        <v>30</v>
      </c>
      <c r="F46" s="17"/>
      <c r="G46" s="15" t="s">
        <v>22</v>
      </c>
      <c r="H46" s="15" t="s">
        <v>23</v>
      </c>
      <c r="I46" s="65">
        <v>108800</v>
      </c>
    </row>
    <row r="47" spans="1:9" s="161" customFormat="1" x14ac:dyDescent="0.25">
      <c r="A47" s="63">
        <v>44663</v>
      </c>
      <c r="B47" s="64" t="s">
        <v>194</v>
      </c>
      <c r="C47" s="64">
        <v>8281</v>
      </c>
      <c r="D47" s="64" t="s">
        <v>195</v>
      </c>
      <c r="E47" s="14">
        <v>30</v>
      </c>
      <c r="F47" s="17"/>
      <c r="G47" s="15" t="s">
        <v>22</v>
      </c>
      <c r="H47" s="15" t="s">
        <v>23</v>
      </c>
      <c r="I47" s="65">
        <v>110800</v>
      </c>
    </row>
    <row r="48" spans="1:9" s="161" customFormat="1" x14ac:dyDescent="0.25">
      <c r="A48" s="66"/>
      <c r="B48" s="67"/>
      <c r="C48" s="67"/>
      <c r="D48" s="67"/>
      <c r="E48" s="67"/>
      <c r="F48" s="68"/>
      <c r="G48" s="16"/>
      <c r="H48" s="16"/>
      <c r="I48" s="69">
        <f>SUM(I45:I47)</f>
        <v>328400</v>
      </c>
    </row>
    <row r="49" spans="1:9" x14ac:dyDescent="0.25">
      <c r="A49" s="54"/>
      <c r="B49" s="55"/>
      <c r="C49" s="55"/>
      <c r="D49" s="55"/>
      <c r="E49" s="55"/>
      <c r="F49" s="56"/>
      <c r="G49" s="23"/>
      <c r="H49" s="23"/>
      <c r="I49" s="57"/>
    </row>
    <row r="50" spans="1:9" x14ac:dyDescent="0.25">
      <c r="A50" s="54"/>
      <c r="B50" s="55"/>
      <c r="C50" s="55"/>
      <c r="D50" s="55"/>
      <c r="E50" s="55"/>
      <c r="F50" s="56"/>
      <c r="G50" s="23"/>
      <c r="H50" s="23"/>
      <c r="I50" s="57"/>
    </row>
    <row r="51" spans="1:9" x14ac:dyDescent="0.25">
      <c r="A51" s="72"/>
      <c r="B51" s="73"/>
      <c r="C51" s="73"/>
      <c r="D51" s="73"/>
      <c r="E51" s="73"/>
      <c r="F51" s="28" t="s">
        <v>24</v>
      </c>
      <c r="G51" s="74"/>
      <c r="H51" s="74"/>
      <c r="I51" s="71"/>
    </row>
    <row r="52" spans="1:9" s="161" customFormat="1" x14ac:dyDescent="0.25">
      <c r="A52" s="63">
        <v>44634</v>
      </c>
      <c r="B52" s="64" t="s">
        <v>124</v>
      </c>
      <c r="C52" s="64">
        <v>45900</v>
      </c>
      <c r="D52" s="64" t="s">
        <v>125</v>
      </c>
      <c r="E52" s="64">
        <v>30</v>
      </c>
      <c r="F52" s="17"/>
      <c r="G52" s="15" t="s">
        <v>15</v>
      </c>
      <c r="H52" s="75" t="s">
        <v>16</v>
      </c>
      <c r="I52" s="65">
        <v>64675</v>
      </c>
    </row>
    <row r="53" spans="1:9" x14ac:dyDescent="0.25">
      <c r="A53" s="66"/>
      <c r="B53" s="67"/>
      <c r="C53" s="67"/>
      <c r="D53" s="67"/>
      <c r="E53" s="67"/>
      <c r="F53" s="68"/>
      <c r="G53" s="16"/>
      <c r="H53" s="16"/>
      <c r="I53" s="69">
        <f>SUM(I52:I52)</f>
        <v>64675</v>
      </c>
    </row>
    <row r="54" spans="1:9" x14ac:dyDescent="0.25">
      <c r="A54" s="54"/>
      <c r="B54" s="55"/>
      <c r="C54" s="55"/>
      <c r="D54" s="55"/>
      <c r="E54" s="55"/>
      <c r="F54" s="56"/>
      <c r="G54" s="23"/>
      <c r="H54" s="23"/>
      <c r="I54" s="57"/>
    </row>
    <row r="55" spans="1:9" x14ac:dyDescent="0.25">
      <c r="A55" s="54"/>
      <c r="B55" s="55"/>
      <c r="C55" s="55"/>
      <c r="D55" s="55"/>
      <c r="E55" s="55"/>
      <c r="F55" s="56"/>
      <c r="G55" s="23"/>
      <c r="H55" s="23"/>
      <c r="I55" s="57"/>
    </row>
    <row r="56" spans="1:9" x14ac:dyDescent="0.25">
      <c r="A56" s="50"/>
      <c r="B56" s="51"/>
      <c r="C56" s="51"/>
      <c r="D56" s="51"/>
      <c r="E56" s="51"/>
      <c r="F56" s="76" t="s">
        <v>25</v>
      </c>
      <c r="G56" s="77" t="s">
        <v>26</v>
      </c>
      <c r="H56" s="77"/>
      <c r="I56" s="78">
        <f>I12+I18+I23+I34+I41+I48+I53</f>
        <v>858875.65999999992</v>
      </c>
    </row>
    <row r="57" spans="1:9" x14ac:dyDescent="0.25">
      <c r="A57" s="54"/>
      <c r="B57" s="55"/>
      <c r="C57" s="55"/>
      <c r="D57" s="55"/>
      <c r="E57" s="55"/>
      <c r="F57" s="56"/>
      <c r="G57" s="23"/>
      <c r="H57" s="23"/>
      <c r="I57" s="57"/>
    </row>
    <row r="58" spans="1:9" x14ac:dyDescent="0.25">
      <c r="A58" s="54"/>
      <c r="B58" s="55"/>
      <c r="C58" s="55"/>
      <c r="D58" s="55"/>
      <c r="E58" s="55"/>
      <c r="F58" s="56"/>
      <c r="G58" s="23"/>
      <c r="H58" s="23"/>
      <c r="I58" s="57"/>
    </row>
    <row r="59" spans="1:9" x14ac:dyDescent="0.25">
      <c r="A59" s="54"/>
      <c r="B59" s="55"/>
      <c r="C59" s="55"/>
      <c r="D59" s="55"/>
      <c r="E59" s="55"/>
      <c r="F59" s="56"/>
      <c r="G59" s="23"/>
      <c r="H59" s="23"/>
      <c r="I59" s="57"/>
    </row>
    <row r="60" spans="1:9" x14ac:dyDescent="0.25">
      <c r="A60" s="39"/>
      <c r="B60" s="40"/>
      <c r="C60" s="40"/>
      <c r="D60" s="40"/>
      <c r="E60" s="27"/>
      <c r="F60" s="70" t="s">
        <v>127</v>
      </c>
      <c r="G60" s="82"/>
      <c r="H60" s="82"/>
      <c r="I60" s="80"/>
    </row>
    <row r="61" spans="1:9" s="161" customFormat="1" x14ac:dyDescent="0.25">
      <c r="A61" s="44">
        <v>44650</v>
      </c>
      <c r="B61" s="46" t="s">
        <v>196</v>
      </c>
      <c r="C61" s="46">
        <v>845</v>
      </c>
      <c r="D61" s="46" t="s">
        <v>128</v>
      </c>
      <c r="E61" s="83">
        <v>30</v>
      </c>
      <c r="F61" s="84"/>
      <c r="G61" s="85" t="s">
        <v>129</v>
      </c>
      <c r="H61" s="85" t="s">
        <v>14</v>
      </c>
      <c r="I61" s="49">
        <v>36225.68</v>
      </c>
    </row>
    <row r="62" spans="1:9" x14ac:dyDescent="0.25">
      <c r="A62" s="44"/>
      <c r="B62" s="46"/>
      <c r="C62" s="46"/>
      <c r="D62" s="46"/>
      <c r="E62" s="46"/>
      <c r="F62" s="48"/>
      <c r="G62" s="86"/>
      <c r="H62" s="33"/>
      <c r="I62" s="53">
        <f>SUM(I61:I61)</f>
        <v>36225.68</v>
      </c>
    </row>
    <row r="63" spans="1:9" x14ac:dyDescent="0.25">
      <c r="A63" s="87"/>
      <c r="B63" s="88"/>
      <c r="C63" s="88"/>
      <c r="D63" s="88"/>
      <c r="E63" s="88"/>
      <c r="F63" s="89"/>
      <c r="G63" s="90"/>
      <c r="H63" s="90"/>
      <c r="I63" s="57"/>
    </row>
    <row r="64" spans="1:9" x14ac:dyDescent="0.25">
      <c r="A64" s="87"/>
      <c r="B64" s="88"/>
      <c r="C64" s="88"/>
      <c r="D64" s="88"/>
      <c r="E64" s="88"/>
      <c r="F64" s="89"/>
      <c r="G64" s="90"/>
      <c r="H64" s="90"/>
      <c r="I64" s="57"/>
    </row>
    <row r="65" spans="1:9" x14ac:dyDescent="0.25">
      <c r="A65" s="39"/>
      <c r="B65" s="40"/>
      <c r="C65" s="40"/>
      <c r="D65" s="40"/>
      <c r="E65" s="27"/>
      <c r="F65" s="70" t="s">
        <v>90</v>
      </c>
      <c r="G65" s="82"/>
      <c r="H65" s="82"/>
      <c r="I65" s="80"/>
    </row>
    <row r="66" spans="1:9" x14ac:dyDescent="0.25">
      <c r="A66" s="44">
        <v>44644</v>
      </c>
      <c r="B66" s="46" t="s">
        <v>91</v>
      </c>
      <c r="C66" s="46">
        <v>946</v>
      </c>
      <c r="D66" s="46" t="s">
        <v>130</v>
      </c>
      <c r="E66" s="83">
        <v>60</v>
      </c>
      <c r="F66" s="173"/>
      <c r="G66" s="85" t="s">
        <v>92</v>
      </c>
      <c r="H66" s="85" t="s">
        <v>14</v>
      </c>
      <c r="I66" s="49">
        <v>2885.1</v>
      </c>
    </row>
    <row r="67" spans="1:9" x14ac:dyDescent="0.25">
      <c r="A67" s="44">
        <v>44644</v>
      </c>
      <c r="B67" s="46" t="s">
        <v>93</v>
      </c>
      <c r="C67" s="46">
        <v>947</v>
      </c>
      <c r="D67" s="46" t="s">
        <v>131</v>
      </c>
      <c r="E67" s="83">
        <v>60</v>
      </c>
      <c r="F67" s="174"/>
      <c r="G67" s="85" t="s">
        <v>94</v>
      </c>
      <c r="H67" s="85" t="s">
        <v>14</v>
      </c>
      <c r="I67" s="49">
        <v>12508</v>
      </c>
    </row>
    <row r="68" spans="1:9" x14ac:dyDescent="0.25">
      <c r="A68" s="44"/>
      <c r="B68" s="46"/>
      <c r="C68" s="46"/>
      <c r="D68" s="46"/>
      <c r="E68" s="46"/>
      <c r="F68" s="48"/>
      <c r="G68" s="86"/>
      <c r="H68" s="33"/>
      <c r="I68" s="53">
        <f>SUM(I66:I67)</f>
        <v>15393.1</v>
      </c>
    </row>
    <row r="69" spans="1:9" x14ac:dyDescent="0.25">
      <c r="A69" s="87"/>
      <c r="B69" s="88"/>
      <c r="C69" s="88"/>
      <c r="D69" s="88"/>
      <c r="E69" s="88"/>
      <c r="F69" s="89"/>
      <c r="G69" s="90"/>
      <c r="H69" s="90"/>
      <c r="I69" s="57"/>
    </row>
    <row r="70" spans="1:9" x14ac:dyDescent="0.25">
      <c r="A70" s="87"/>
      <c r="B70" s="88"/>
      <c r="C70" s="88"/>
      <c r="D70" s="88"/>
      <c r="E70" s="88"/>
      <c r="F70" s="89"/>
      <c r="G70" s="90"/>
      <c r="H70" s="90"/>
      <c r="I70" s="57"/>
    </row>
    <row r="71" spans="1:9" x14ac:dyDescent="0.25">
      <c r="A71" s="39"/>
      <c r="B71" s="40"/>
      <c r="C71" s="40"/>
      <c r="D71" s="40"/>
      <c r="E71" s="27"/>
      <c r="F71" s="70" t="s">
        <v>132</v>
      </c>
      <c r="G71" s="82"/>
      <c r="H71" s="82"/>
      <c r="I71" s="80"/>
    </row>
    <row r="72" spans="1:9" s="161" customFormat="1" x14ac:dyDescent="0.25">
      <c r="A72" s="44">
        <v>44629</v>
      </c>
      <c r="B72" s="46" t="s">
        <v>133</v>
      </c>
      <c r="C72" s="46">
        <v>21633</v>
      </c>
      <c r="D72" s="46" t="s">
        <v>134</v>
      </c>
      <c r="E72" s="83">
        <v>30</v>
      </c>
      <c r="F72" s="84"/>
      <c r="G72" s="120" t="s">
        <v>135</v>
      </c>
      <c r="H72" s="75" t="s">
        <v>14</v>
      </c>
      <c r="I72" s="49">
        <v>19266.7</v>
      </c>
    </row>
    <row r="73" spans="1:9" s="161" customFormat="1" x14ac:dyDescent="0.25">
      <c r="A73" s="44">
        <v>44652</v>
      </c>
      <c r="B73" s="46" t="s">
        <v>197</v>
      </c>
      <c r="C73" s="46">
        <v>21767</v>
      </c>
      <c r="D73" s="46" t="s">
        <v>198</v>
      </c>
      <c r="E73" s="83">
        <v>30</v>
      </c>
      <c r="F73" s="84"/>
      <c r="G73" s="116" t="s">
        <v>135</v>
      </c>
      <c r="H73" s="89" t="s">
        <v>14</v>
      </c>
      <c r="I73" s="49">
        <v>113032.32000000001</v>
      </c>
    </row>
    <row r="74" spans="1:9" x14ac:dyDescent="0.25">
      <c r="A74" s="44"/>
      <c r="B74" s="46"/>
      <c r="C74" s="46"/>
      <c r="D74" s="46"/>
      <c r="E74" s="46"/>
      <c r="F74" s="48"/>
      <c r="G74" s="86"/>
      <c r="H74" s="33"/>
      <c r="I74" s="53">
        <f>SUM(I72:I73)</f>
        <v>132299.02000000002</v>
      </c>
    </row>
    <row r="75" spans="1:9" x14ac:dyDescent="0.25">
      <c r="A75" s="87"/>
      <c r="B75" s="88"/>
      <c r="C75" s="88"/>
      <c r="D75" s="88"/>
      <c r="E75" s="88"/>
      <c r="F75" s="89"/>
      <c r="G75" s="90"/>
      <c r="H75" s="90"/>
      <c r="I75" s="57"/>
    </row>
    <row r="76" spans="1:9" x14ac:dyDescent="0.25">
      <c r="A76" s="87"/>
      <c r="B76" s="88"/>
      <c r="C76" s="88"/>
      <c r="D76" s="88"/>
      <c r="E76" s="88"/>
      <c r="F76" s="89"/>
      <c r="G76" s="90"/>
      <c r="H76" s="90"/>
      <c r="I76" s="57"/>
    </row>
    <row r="77" spans="1:9" x14ac:dyDescent="0.25">
      <c r="A77" s="39"/>
      <c r="B77" s="40"/>
      <c r="C77" s="40"/>
      <c r="D77" s="40"/>
      <c r="E77" s="40"/>
      <c r="F77" s="79" t="s">
        <v>31</v>
      </c>
      <c r="G77" s="42"/>
      <c r="H77" s="42"/>
      <c r="I77" s="80"/>
    </row>
    <row r="78" spans="1:9" x14ac:dyDescent="0.25">
      <c r="A78" s="44">
        <v>43866</v>
      </c>
      <c r="B78" s="46" t="s">
        <v>32</v>
      </c>
      <c r="C78" s="46">
        <v>79255</v>
      </c>
      <c r="D78" s="46" t="s">
        <v>136</v>
      </c>
      <c r="E78" s="46"/>
      <c r="F78" s="183" t="s">
        <v>33</v>
      </c>
      <c r="G78" s="33" t="s">
        <v>34</v>
      </c>
      <c r="H78" s="33" t="s">
        <v>35</v>
      </c>
      <c r="I78" s="49">
        <v>17097.61</v>
      </c>
    </row>
    <row r="79" spans="1:9" x14ac:dyDescent="0.25">
      <c r="A79" s="44"/>
      <c r="B79" s="46"/>
      <c r="C79" s="46"/>
      <c r="D79" s="46"/>
      <c r="E79" s="46"/>
      <c r="F79" s="48"/>
      <c r="G79" s="33"/>
      <c r="H79" s="33"/>
      <c r="I79" s="53">
        <f>SUM(I78)</f>
        <v>17097.61</v>
      </c>
    </row>
    <row r="80" spans="1:9" x14ac:dyDescent="0.25">
      <c r="A80" s="87"/>
      <c r="B80" s="88"/>
      <c r="C80" s="88"/>
      <c r="D80" s="88"/>
      <c r="E80" s="88"/>
      <c r="F80" s="89"/>
      <c r="G80" s="90"/>
      <c r="H80" s="90"/>
      <c r="I80" s="57"/>
    </row>
    <row r="81" spans="1:9" x14ac:dyDescent="0.25">
      <c r="A81" s="87"/>
      <c r="B81" s="88"/>
      <c r="C81" s="88"/>
      <c r="D81" s="88"/>
      <c r="E81" s="88"/>
      <c r="F81" s="89"/>
      <c r="G81" s="90"/>
      <c r="H81" s="90"/>
      <c r="I81" s="57"/>
    </row>
    <row r="82" spans="1:9" x14ac:dyDescent="0.25">
      <c r="A82" s="58"/>
      <c r="B82" s="59"/>
      <c r="C82" s="59"/>
      <c r="D82" s="59"/>
      <c r="E82" s="59"/>
      <c r="F82" s="154" t="s">
        <v>95</v>
      </c>
      <c r="G82" s="61"/>
      <c r="H82" s="61"/>
      <c r="I82" s="155"/>
    </row>
    <row r="83" spans="1:9" x14ac:dyDescent="0.25">
      <c r="A83" s="63">
        <v>44651</v>
      </c>
      <c r="B83" s="64" t="s">
        <v>96</v>
      </c>
      <c r="C83" s="64">
        <v>4596</v>
      </c>
      <c r="D83" s="64" t="s">
        <v>183</v>
      </c>
      <c r="E83" s="64">
        <v>30</v>
      </c>
      <c r="F83" s="175"/>
      <c r="G83" s="15" t="s">
        <v>97</v>
      </c>
      <c r="H83" s="15" t="s">
        <v>14</v>
      </c>
      <c r="I83" s="121">
        <v>8991.6</v>
      </c>
    </row>
    <row r="84" spans="1:9" x14ac:dyDescent="0.25">
      <c r="A84" s="63"/>
      <c r="B84" s="64"/>
      <c r="C84" s="64"/>
      <c r="D84" s="64"/>
      <c r="E84" s="64"/>
      <c r="F84" s="156"/>
      <c r="G84" s="15"/>
      <c r="H84" s="15"/>
      <c r="I84" s="122">
        <f>SUM(I83:I83)</f>
        <v>8991.6</v>
      </c>
    </row>
    <row r="85" spans="1:9" x14ac:dyDescent="0.25">
      <c r="A85" s="54"/>
      <c r="B85" s="55"/>
      <c r="C85" s="55"/>
      <c r="D85" s="55"/>
      <c r="E85" s="55"/>
      <c r="F85" s="93"/>
      <c r="G85" s="23"/>
      <c r="H85" s="23"/>
      <c r="I85" s="94"/>
    </row>
    <row r="86" spans="1:9" x14ac:dyDescent="0.25">
      <c r="A86" s="54"/>
      <c r="B86" s="55"/>
      <c r="C86" s="55"/>
      <c r="D86" s="55"/>
      <c r="E86" s="55"/>
      <c r="F86" s="93"/>
      <c r="G86" s="23"/>
      <c r="H86" s="23"/>
      <c r="I86" s="94"/>
    </row>
    <row r="87" spans="1:9" x14ac:dyDescent="0.25">
      <c r="A87" s="157"/>
      <c r="B87" s="158"/>
      <c r="C87" s="158"/>
      <c r="D87" s="158"/>
      <c r="E87" s="158"/>
      <c r="F87" s="60" t="s">
        <v>137</v>
      </c>
      <c r="G87" s="154"/>
      <c r="H87" s="154"/>
      <c r="I87" s="159"/>
    </row>
    <row r="88" spans="1:9" s="161" customFormat="1" x14ac:dyDescent="0.25">
      <c r="A88" s="178">
        <v>44637</v>
      </c>
      <c r="B88" s="179" t="s">
        <v>138</v>
      </c>
      <c r="C88" s="180">
        <v>1926</v>
      </c>
      <c r="D88" s="180" t="s">
        <v>139</v>
      </c>
      <c r="E88" s="179">
        <v>60</v>
      </c>
      <c r="F88" s="181"/>
      <c r="G88" s="85" t="s">
        <v>140</v>
      </c>
      <c r="H88" s="85" t="s">
        <v>29</v>
      </c>
      <c r="I88" s="182">
        <v>68000</v>
      </c>
    </row>
    <row r="89" spans="1:9" x14ac:dyDescent="0.25">
      <c r="A89" s="66"/>
      <c r="B89" s="67"/>
      <c r="C89" s="67"/>
      <c r="D89" s="67"/>
      <c r="E89" s="67"/>
      <c r="F89" s="68"/>
      <c r="G89" s="16"/>
      <c r="H89" s="16"/>
      <c r="I89" s="122">
        <f>SUM(I88:I88)</f>
        <v>68000</v>
      </c>
    </row>
    <row r="90" spans="1:9" x14ac:dyDescent="0.25">
      <c r="A90" s="87"/>
      <c r="B90" s="88"/>
      <c r="C90" s="88"/>
      <c r="D90" s="88"/>
      <c r="E90" s="88"/>
      <c r="F90" s="93"/>
      <c r="G90" s="90"/>
      <c r="H90" s="90"/>
      <c r="I90" s="114"/>
    </row>
    <row r="91" spans="1:9" x14ac:dyDescent="0.25">
      <c r="A91" s="87"/>
      <c r="B91" s="88"/>
      <c r="C91" s="88"/>
      <c r="D91" s="88"/>
      <c r="E91" s="88"/>
      <c r="F91" s="93"/>
      <c r="G91" s="90"/>
      <c r="H91" s="90"/>
      <c r="I91" s="114"/>
    </row>
    <row r="92" spans="1:9" x14ac:dyDescent="0.25">
      <c r="A92" s="26"/>
      <c r="B92" s="27"/>
      <c r="C92" s="27"/>
      <c r="D92" s="27"/>
      <c r="E92" s="27"/>
      <c r="F92" s="74" t="s">
        <v>199</v>
      </c>
      <c r="G92" s="95"/>
      <c r="H92" s="82"/>
      <c r="I92" s="119"/>
    </row>
    <row r="93" spans="1:9" s="161" customFormat="1" x14ac:dyDescent="0.25">
      <c r="A93" s="44">
        <v>44651</v>
      </c>
      <c r="B93" s="46" t="s">
        <v>200</v>
      </c>
      <c r="C93" s="46">
        <v>349</v>
      </c>
      <c r="D93" s="46" t="s">
        <v>201</v>
      </c>
      <c r="E93" s="46">
        <v>60</v>
      </c>
      <c r="F93" s="91"/>
      <c r="G93" s="85" t="s">
        <v>202</v>
      </c>
      <c r="H93" s="85" t="s">
        <v>29</v>
      </c>
      <c r="I93" s="97">
        <v>27000</v>
      </c>
    </row>
    <row r="94" spans="1:9" s="161" customFormat="1" x14ac:dyDescent="0.25">
      <c r="A94" s="44">
        <v>44652</v>
      </c>
      <c r="B94" s="46" t="s">
        <v>203</v>
      </c>
      <c r="C94" s="46">
        <v>352</v>
      </c>
      <c r="D94" s="46" t="s">
        <v>204</v>
      </c>
      <c r="E94" s="46">
        <v>90</v>
      </c>
      <c r="F94" s="91"/>
      <c r="G94" s="85" t="s">
        <v>205</v>
      </c>
      <c r="H94" s="85" t="s">
        <v>206</v>
      </c>
      <c r="I94" s="97">
        <v>19904</v>
      </c>
    </row>
    <row r="95" spans="1:9" x14ac:dyDescent="0.25">
      <c r="A95" s="44"/>
      <c r="B95" s="46"/>
      <c r="C95" s="46"/>
      <c r="D95" s="46"/>
      <c r="E95" s="46"/>
      <c r="F95" s="91"/>
      <c r="G95" s="33"/>
      <c r="H95" s="33"/>
      <c r="I95" s="92">
        <f>SUM(I93:I94)</f>
        <v>46904</v>
      </c>
    </row>
    <row r="96" spans="1:9" x14ac:dyDescent="0.25">
      <c r="A96" s="87"/>
      <c r="B96" s="88"/>
      <c r="C96" s="88"/>
      <c r="D96" s="88"/>
      <c r="E96" s="88"/>
      <c r="F96" s="93"/>
      <c r="G96" s="90"/>
      <c r="H96" s="90"/>
      <c r="I96" s="114"/>
    </row>
    <row r="97" spans="1:9" x14ac:dyDescent="0.25">
      <c r="A97" s="87"/>
      <c r="B97" s="88"/>
      <c r="C97" s="88"/>
      <c r="D97" s="88"/>
      <c r="E97" s="88"/>
      <c r="F97" s="93"/>
      <c r="G97" s="90"/>
      <c r="H97" s="90"/>
      <c r="I97" s="114"/>
    </row>
    <row r="98" spans="1:9" x14ac:dyDescent="0.25">
      <c r="A98" s="39"/>
      <c r="B98" s="40"/>
      <c r="C98" s="40"/>
      <c r="D98" s="40"/>
      <c r="E98" s="40"/>
      <c r="F98" s="95" t="s">
        <v>36</v>
      </c>
      <c r="G98" s="42"/>
      <c r="H98" s="42"/>
      <c r="I98" s="96"/>
    </row>
    <row r="99" spans="1:9" x14ac:dyDescent="0.25">
      <c r="A99" s="44">
        <v>42353</v>
      </c>
      <c r="B99" s="46">
        <v>14200</v>
      </c>
      <c r="C99" s="46">
        <v>188265</v>
      </c>
      <c r="D99" s="46"/>
      <c r="E99" s="46"/>
      <c r="F99" s="183" t="s">
        <v>98</v>
      </c>
      <c r="G99" s="33" t="s">
        <v>37</v>
      </c>
      <c r="H99" s="33" t="s">
        <v>19</v>
      </c>
      <c r="I99" s="97">
        <v>187620</v>
      </c>
    </row>
    <row r="100" spans="1:9" x14ac:dyDescent="0.25">
      <c r="A100" s="44">
        <v>42398</v>
      </c>
      <c r="B100" s="46">
        <v>14171</v>
      </c>
      <c r="C100" s="46">
        <v>189658</v>
      </c>
      <c r="D100" s="46"/>
      <c r="E100" s="46"/>
      <c r="F100" s="48"/>
      <c r="G100" s="33" t="s">
        <v>38</v>
      </c>
      <c r="H100" s="33" t="s">
        <v>19</v>
      </c>
      <c r="I100" s="97">
        <v>112175.76</v>
      </c>
    </row>
    <row r="101" spans="1:9" x14ac:dyDescent="0.25">
      <c r="A101" s="44">
        <v>42426</v>
      </c>
      <c r="B101" s="46">
        <v>14769</v>
      </c>
      <c r="C101" s="46">
        <v>191341</v>
      </c>
      <c r="D101" s="46"/>
      <c r="E101" s="46"/>
      <c r="F101" s="48"/>
      <c r="G101" s="33" t="s">
        <v>38</v>
      </c>
      <c r="H101" s="33" t="s">
        <v>19</v>
      </c>
      <c r="I101" s="97">
        <v>59829.120000000003</v>
      </c>
    </row>
    <row r="102" spans="1:9" x14ac:dyDescent="0.25">
      <c r="A102" s="44">
        <v>42451</v>
      </c>
      <c r="B102" s="46">
        <v>14990</v>
      </c>
      <c r="C102" s="46">
        <v>192654</v>
      </c>
      <c r="D102" s="46"/>
      <c r="E102" s="46"/>
      <c r="F102" s="48"/>
      <c r="G102" s="33" t="s">
        <v>39</v>
      </c>
      <c r="H102" s="48" t="s">
        <v>29</v>
      </c>
      <c r="I102" s="97">
        <v>38870</v>
      </c>
    </row>
    <row r="103" spans="1:9" x14ac:dyDescent="0.25">
      <c r="A103" s="44">
        <v>42451</v>
      </c>
      <c r="B103" s="46">
        <v>14993</v>
      </c>
      <c r="C103" s="46">
        <v>192655</v>
      </c>
      <c r="D103" s="46"/>
      <c r="E103" s="46"/>
      <c r="F103" s="48"/>
      <c r="G103" s="33" t="s">
        <v>40</v>
      </c>
      <c r="H103" s="33" t="s">
        <v>19</v>
      </c>
      <c r="I103" s="97">
        <v>32500</v>
      </c>
    </row>
    <row r="104" spans="1:9" x14ac:dyDescent="0.25">
      <c r="A104" s="44">
        <v>42451</v>
      </c>
      <c r="B104" s="46">
        <v>14865</v>
      </c>
      <c r="C104" s="46">
        <v>192656</v>
      </c>
      <c r="D104" s="46"/>
      <c r="E104" s="46"/>
      <c r="F104" s="48"/>
      <c r="G104" s="33" t="s">
        <v>41</v>
      </c>
      <c r="H104" s="33" t="s">
        <v>19</v>
      </c>
      <c r="I104" s="97">
        <v>70357.5</v>
      </c>
    </row>
    <row r="105" spans="1:9" x14ac:dyDescent="0.25">
      <c r="A105" s="44">
        <v>42488</v>
      </c>
      <c r="B105" s="46">
        <v>17718</v>
      </c>
      <c r="C105" s="46">
        <v>194639</v>
      </c>
      <c r="D105" s="46"/>
      <c r="E105" s="46"/>
      <c r="F105" s="48"/>
      <c r="G105" s="33" t="s">
        <v>42</v>
      </c>
      <c r="H105" s="33" t="s">
        <v>19</v>
      </c>
      <c r="I105" s="97">
        <v>14750</v>
      </c>
    </row>
    <row r="106" spans="1:9" x14ac:dyDescent="0.25">
      <c r="A106" s="44">
        <v>42543</v>
      </c>
      <c r="B106" s="46">
        <v>15706</v>
      </c>
      <c r="C106" s="46">
        <v>197562</v>
      </c>
      <c r="D106" s="46"/>
      <c r="E106" s="46"/>
      <c r="F106" s="48"/>
      <c r="G106" s="33" t="s">
        <v>43</v>
      </c>
      <c r="H106" s="33" t="s">
        <v>19</v>
      </c>
      <c r="I106" s="97">
        <v>59000</v>
      </c>
    </row>
    <row r="107" spans="1:9" x14ac:dyDescent="0.25">
      <c r="A107" s="44">
        <v>42629</v>
      </c>
      <c r="B107" s="46">
        <v>15898</v>
      </c>
      <c r="C107" s="46">
        <v>202153</v>
      </c>
      <c r="D107" s="46"/>
      <c r="E107" s="46"/>
      <c r="F107" s="48"/>
      <c r="G107" s="33" t="s">
        <v>41</v>
      </c>
      <c r="H107" s="33" t="s">
        <v>19</v>
      </c>
      <c r="I107" s="97">
        <v>93810</v>
      </c>
    </row>
    <row r="108" spans="1:9" s="161" customFormat="1" x14ac:dyDescent="0.25">
      <c r="A108" s="44">
        <v>44652</v>
      </c>
      <c r="B108" s="46" t="s">
        <v>207</v>
      </c>
      <c r="C108" s="46">
        <v>10076457</v>
      </c>
      <c r="D108" s="46" t="s">
        <v>208</v>
      </c>
      <c r="E108" s="46">
        <v>30</v>
      </c>
      <c r="F108" s="48"/>
      <c r="G108" s="33" t="s">
        <v>30</v>
      </c>
      <c r="H108" s="33" t="s">
        <v>29</v>
      </c>
      <c r="I108" s="97">
        <v>137640</v>
      </c>
    </row>
    <row r="109" spans="1:9" x14ac:dyDescent="0.25">
      <c r="A109" s="44"/>
      <c r="B109" s="46"/>
      <c r="C109" s="46"/>
      <c r="D109" s="46"/>
      <c r="E109" s="46"/>
      <c r="F109" s="48"/>
      <c r="G109" s="33"/>
      <c r="H109" s="33"/>
      <c r="I109" s="92">
        <f>SUM(I99:I108)</f>
        <v>806552.38</v>
      </c>
    </row>
    <row r="110" spans="1:9" x14ac:dyDescent="0.25">
      <c r="A110" s="87"/>
      <c r="B110" s="88"/>
      <c r="C110" s="88"/>
      <c r="D110" s="88"/>
      <c r="E110" s="88"/>
      <c r="F110" s="89"/>
      <c r="G110" s="90"/>
      <c r="H110" s="90"/>
      <c r="I110" s="98"/>
    </row>
    <row r="111" spans="1:9" x14ac:dyDescent="0.25">
      <c r="A111" s="87"/>
      <c r="B111" s="88"/>
      <c r="C111" s="88"/>
      <c r="D111" s="88"/>
      <c r="E111" s="88"/>
      <c r="F111" s="89"/>
      <c r="G111" s="90"/>
      <c r="H111" s="90"/>
      <c r="I111" s="98"/>
    </row>
    <row r="112" spans="1:9" x14ac:dyDescent="0.25">
      <c r="A112" s="157"/>
      <c r="B112" s="158"/>
      <c r="C112" s="158"/>
      <c r="D112" s="158"/>
      <c r="E112" s="158"/>
      <c r="F112" s="60" t="s">
        <v>184</v>
      </c>
      <c r="G112" s="154"/>
      <c r="H112" s="154"/>
      <c r="I112" s="159"/>
    </row>
    <row r="113" spans="1:9" s="161" customFormat="1" x14ac:dyDescent="0.25">
      <c r="A113" s="63">
        <v>44624</v>
      </c>
      <c r="B113" s="64" t="s">
        <v>141</v>
      </c>
      <c r="C113" s="129">
        <v>2130000365</v>
      </c>
      <c r="D113" s="129" t="s">
        <v>142</v>
      </c>
      <c r="E113" s="64">
        <v>30</v>
      </c>
      <c r="F113" s="68"/>
      <c r="G113" s="15" t="s">
        <v>143</v>
      </c>
      <c r="H113" s="15" t="s">
        <v>48</v>
      </c>
      <c r="I113" s="121">
        <v>31425.759999999998</v>
      </c>
    </row>
    <row r="114" spans="1:9" s="161" customFormat="1" x14ac:dyDescent="0.25">
      <c r="A114" s="63">
        <v>44649</v>
      </c>
      <c r="B114" s="64" t="s">
        <v>144</v>
      </c>
      <c r="C114" s="129">
        <v>2130000429</v>
      </c>
      <c r="D114" s="129" t="s">
        <v>145</v>
      </c>
      <c r="E114" s="64">
        <v>30</v>
      </c>
      <c r="F114" s="68"/>
      <c r="G114" s="15" t="s">
        <v>87</v>
      </c>
      <c r="H114" s="15" t="s">
        <v>48</v>
      </c>
      <c r="I114" s="121">
        <v>138815.20000000001</v>
      </c>
    </row>
    <row r="115" spans="1:9" s="161" customFormat="1" x14ac:dyDescent="0.25">
      <c r="A115" s="66"/>
      <c r="B115" s="67"/>
      <c r="C115" s="67"/>
      <c r="D115" s="67"/>
      <c r="E115" s="67"/>
      <c r="F115" s="68"/>
      <c r="G115" s="16"/>
      <c r="H115" s="16"/>
      <c r="I115" s="122">
        <f>SUM(I113:I114)</f>
        <v>170240.96000000002</v>
      </c>
    </row>
    <row r="116" spans="1:9" s="161" customFormat="1" x14ac:dyDescent="0.25">
      <c r="A116" s="54"/>
      <c r="B116" s="55"/>
      <c r="C116" s="55"/>
      <c r="D116" s="55"/>
      <c r="E116" s="55"/>
      <c r="F116" s="56"/>
      <c r="G116" s="23"/>
      <c r="H116" s="23"/>
      <c r="I116" s="94"/>
    </row>
    <row r="117" spans="1:9" s="161" customFormat="1" x14ac:dyDescent="0.25">
      <c r="A117" s="54"/>
      <c r="B117" s="55"/>
      <c r="C117" s="55"/>
      <c r="D117" s="55"/>
      <c r="E117" s="55"/>
      <c r="F117" s="56"/>
      <c r="G117" s="23"/>
      <c r="H117" s="23"/>
      <c r="I117" s="94"/>
    </row>
    <row r="118" spans="1:9" s="161" customFormat="1" x14ac:dyDescent="0.25">
      <c r="A118" s="157"/>
      <c r="B118" s="158"/>
      <c r="C118" s="158"/>
      <c r="D118" s="158"/>
      <c r="E118" s="158"/>
      <c r="F118" s="60" t="s">
        <v>209</v>
      </c>
      <c r="G118" s="154"/>
      <c r="H118" s="154"/>
      <c r="I118" s="159"/>
    </row>
    <row r="119" spans="1:9" s="161" customFormat="1" x14ac:dyDescent="0.25">
      <c r="A119" s="63">
        <v>44652</v>
      </c>
      <c r="B119" s="64" t="s">
        <v>210</v>
      </c>
      <c r="C119" s="129" t="s">
        <v>211</v>
      </c>
      <c r="D119" s="129" t="s">
        <v>212</v>
      </c>
      <c r="E119" s="64">
        <v>30</v>
      </c>
      <c r="F119" s="68"/>
      <c r="G119" s="85" t="s">
        <v>213</v>
      </c>
      <c r="H119" s="85" t="s">
        <v>214</v>
      </c>
      <c r="I119" s="121">
        <v>39618.620000000003</v>
      </c>
    </row>
    <row r="120" spans="1:9" s="161" customFormat="1" x14ac:dyDescent="0.25">
      <c r="A120" s="66"/>
      <c r="B120" s="67"/>
      <c r="C120" s="67"/>
      <c r="D120" s="67"/>
      <c r="E120" s="67"/>
      <c r="F120" s="68"/>
      <c r="G120" s="16"/>
      <c r="H120" s="16"/>
      <c r="I120" s="122">
        <f>SUM(I119)</f>
        <v>39618.620000000003</v>
      </c>
    </row>
    <row r="121" spans="1:9" s="161" customFormat="1" x14ac:dyDescent="0.25">
      <c r="A121" s="54"/>
      <c r="B121" s="55"/>
      <c r="C121" s="55"/>
      <c r="D121" s="55"/>
      <c r="E121" s="55"/>
      <c r="F121" s="56"/>
      <c r="G121" s="23"/>
      <c r="H121" s="23"/>
      <c r="I121" s="94"/>
    </row>
    <row r="122" spans="1:9" s="161" customFormat="1" x14ac:dyDescent="0.25">
      <c r="A122" s="54"/>
      <c r="B122" s="55"/>
      <c r="C122" s="55"/>
      <c r="D122" s="55"/>
      <c r="E122" s="55"/>
      <c r="F122" s="56"/>
      <c r="G122" s="23"/>
      <c r="H122" s="23"/>
      <c r="I122" s="94"/>
    </row>
    <row r="123" spans="1:9" s="161" customFormat="1" x14ac:dyDescent="0.25">
      <c r="A123" s="157"/>
      <c r="B123" s="158"/>
      <c r="C123" s="158"/>
      <c r="D123" s="158"/>
      <c r="E123" s="158"/>
      <c r="F123" s="60" t="s">
        <v>146</v>
      </c>
      <c r="G123" s="154"/>
      <c r="H123" s="154"/>
      <c r="I123" s="159"/>
    </row>
    <row r="124" spans="1:9" s="161" customFormat="1" x14ac:dyDescent="0.25">
      <c r="A124" s="63">
        <v>44638</v>
      </c>
      <c r="B124" s="64" t="s">
        <v>147</v>
      </c>
      <c r="C124" s="129">
        <v>36</v>
      </c>
      <c r="D124" s="129" t="s">
        <v>148</v>
      </c>
      <c r="E124" s="64">
        <v>60</v>
      </c>
      <c r="F124" s="184"/>
      <c r="G124" s="85" t="s">
        <v>149</v>
      </c>
      <c r="H124" s="85" t="s">
        <v>76</v>
      </c>
      <c r="I124" s="121">
        <v>58410</v>
      </c>
    </row>
    <row r="125" spans="1:9" x14ac:dyDescent="0.25">
      <c r="A125" s="66"/>
      <c r="B125" s="67"/>
      <c r="C125" s="67"/>
      <c r="D125" s="67"/>
      <c r="E125" s="67"/>
      <c r="F125" s="68"/>
      <c r="G125" s="16"/>
      <c r="H125" s="16"/>
      <c r="I125" s="122">
        <f>SUM(I124)</f>
        <v>58410</v>
      </c>
    </row>
    <row r="126" spans="1:9" x14ac:dyDescent="0.25">
      <c r="A126" s="54"/>
      <c r="B126" s="55"/>
      <c r="C126" s="55"/>
      <c r="D126" s="55"/>
      <c r="E126" s="55"/>
      <c r="F126" s="56"/>
      <c r="G126" s="23"/>
      <c r="H126" s="23"/>
      <c r="I126" s="94"/>
    </row>
    <row r="127" spans="1:9" x14ac:dyDescent="0.25">
      <c r="A127" s="54"/>
      <c r="B127" s="55"/>
      <c r="C127" s="55"/>
      <c r="D127" s="55"/>
      <c r="E127" s="55"/>
      <c r="F127" s="56"/>
      <c r="G127" s="23"/>
      <c r="H127" s="23"/>
      <c r="I127" s="94"/>
    </row>
    <row r="128" spans="1:9" x14ac:dyDescent="0.25">
      <c r="A128" s="50"/>
      <c r="B128" s="51"/>
      <c r="C128" s="51"/>
      <c r="D128" s="51"/>
      <c r="E128" s="51"/>
      <c r="F128" s="76" t="s">
        <v>25</v>
      </c>
      <c r="G128" s="77" t="s">
        <v>26</v>
      </c>
      <c r="H128" s="77"/>
      <c r="I128" s="78">
        <f>I62+I68+I74+I79+I84+I89+I95+I109+I115+I120+I125</f>
        <v>1399732.9700000002</v>
      </c>
    </row>
    <row r="129" spans="1:9" x14ac:dyDescent="0.25">
      <c r="A129" s="54"/>
      <c r="B129" s="55"/>
      <c r="C129" s="55"/>
      <c r="D129" s="55"/>
      <c r="E129" s="55"/>
      <c r="F129" s="93"/>
      <c r="G129" s="23"/>
      <c r="H129" s="23"/>
      <c r="I129" s="94"/>
    </row>
    <row r="130" spans="1:9" x14ac:dyDescent="0.25">
      <c r="A130" s="81"/>
      <c r="B130" s="55"/>
      <c r="C130" s="55"/>
      <c r="D130" s="55"/>
      <c r="E130" s="55"/>
      <c r="F130" s="23"/>
      <c r="G130" s="23"/>
      <c r="H130" s="23"/>
      <c r="I130" s="57"/>
    </row>
    <row r="131" spans="1:9" x14ac:dyDescent="0.25">
      <c r="A131" s="81"/>
      <c r="B131" s="55"/>
      <c r="C131" s="55"/>
      <c r="D131" s="55"/>
      <c r="E131" s="55"/>
      <c r="F131" s="23"/>
      <c r="G131" s="23"/>
      <c r="H131" s="23"/>
      <c r="I131" s="57"/>
    </row>
    <row r="132" spans="1:9" x14ac:dyDescent="0.25">
      <c r="A132" s="39"/>
      <c r="B132" s="40"/>
      <c r="C132" s="40"/>
      <c r="D132" s="40"/>
      <c r="E132" s="40"/>
      <c r="F132" s="99" t="s">
        <v>44</v>
      </c>
      <c r="G132" s="42"/>
      <c r="H132" s="42"/>
      <c r="I132" s="80"/>
    </row>
    <row r="133" spans="1:9" x14ac:dyDescent="0.25">
      <c r="A133" s="100">
        <v>44174</v>
      </c>
      <c r="B133" s="101"/>
      <c r="C133" s="101">
        <v>3622</v>
      </c>
      <c r="D133" s="101" t="s">
        <v>45</v>
      </c>
      <c r="E133" s="101">
        <v>60</v>
      </c>
      <c r="F133" s="102"/>
      <c r="G133" s="102" t="s">
        <v>46</v>
      </c>
      <c r="H133" s="103" t="s">
        <v>47</v>
      </c>
      <c r="I133" s="104">
        <v>9982.7999999999993</v>
      </c>
    </row>
    <row r="134" spans="1:9" s="161" customFormat="1" x14ac:dyDescent="0.25">
      <c r="A134" s="44">
        <v>44669</v>
      </c>
      <c r="B134" s="46" t="s">
        <v>215</v>
      </c>
      <c r="C134" s="46">
        <v>4496</v>
      </c>
      <c r="D134" s="46" t="s">
        <v>216</v>
      </c>
      <c r="E134" s="46">
        <v>60</v>
      </c>
      <c r="F134" s="33"/>
      <c r="G134" s="33" t="s">
        <v>217</v>
      </c>
      <c r="H134" s="48" t="s">
        <v>18</v>
      </c>
      <c r="I134" s="49">
        <v>8024</v>
      </c>
    </row>
    <row r="135" spans="1:9" x14ac:dyDescent="0.25">
      <c r="A135" s="44"/>
      <c r="B135" s="46"/>
      <c r="C135" s="46"/>
      <c r="D135" s="46"/>
      <c r="E135" s="46"/>
      <c r="F135" s="33"/>
      <c r="G135" s="33"/>
      <c r="H135" s="33"/>
      <c r="I135" s="53">
        <f>SUM(I133:I134)</f>
        <v>18006.8</v>
      </c>
    </row>
    <row r="136" spans="1:9" x14ac:dyDescent="0.25">
      <c r="A136" s="87"/>
      <c r="B136" s="88"/>
      <c r="C136" s="88"/>
      <c r="D136" s="88"/>
      <c r="E136" s="88"/>
      <c r="F136" s="90"/>
      <c r="G136" s="90"/>
      <c r="H136" s="90"/>
      <c r="I136" s="57"/>
    </row>
    <row r="137" spans="1:9" x14ac:dyDescent="0.25">
      <c r="A137" s="87"/>
      <c r="B137" s="88"/>
      <c r="C137" s="88"/>
      <c r="D137" s="88"/>
      <c r="E137" s="88"/>
      <c r="F137" s="90"/>
      <c r="G137" s="90"/>
      <c r="H137" s="90"/>
      <c r="I137" s="57"/>
    </row>
    <row r="138" spans="1:9" x14ac:dyDescent="0.25">
      <c r="A138" s="39"/>
      <c r="B138" s="40"/>
      <c r="C138" s="40"/>
      <c r="D138" s="40"/>
      <c r="E138" s="40"/>
      <c r="F138" s="41" t="s">
        <v>49</v>
      </c>
      <c r="G138" s="42"/>
      <c r="H138" s="42"/>
      <c r="I138" s="80"/>
    </row>
    <row r="139" spans="1:9" x14ac:dyDescent="0.25">
      <c r="A139" s="44">
        <v>44676</v>
      </c>
      <c r="B139" s="46"/>
      <c r="C139" s="46">
        <v>236</v>
      </c>
      <c r="D139" s="46" t="s">
        <v>218</v>
      </c>
      <c r="E139" s="46">
        <v>30</v>
      </c>
      <c r="F139" s="47"/>
      <c r="G139" s="33" t="s">
        <v>100</v>
      </c>
      <c r="H139" s="33" t="s">
        <v>28</v>
      </c>
      <c r="I139" s="49">
        <v>2000</v>
      </c>
    </row>
    <row r="140" spans="1:9" x14ac:dyDescent="0.25">
      <c r="A140" s="44"/>
      <c r="B140" s="46"/>
      <c r="C140" s="46"/>
      <c r="D140" s="46"/>
      <c r="E140" s="46"/>
      <c r="F140" s="47"/>
      <c r="G140" s="33"/>
      <c r="H140" s="33"/>
      <c r="I140" s="53">
        <f>SUM(I139:I139)</f>
        <v>2000</v>
      </c>
    </row>
    <row r="141" spans="1:9" x14ac:dyDescent="0.25">
      <c r="A141" s="87"/>
      <c r="B141" s="88"/>
      <c r="C141" s="88"/>
      <c r="D141" s="88"/>
      <c r="E141" s="88"/>
      <c r="F141" s="110"/>
      <c r="G141" s="90"/>
      <c r="H141" s="90"/>
      <c r="I141" s="57"/>
    </row>
    <row r="142" spans="1:9" x14ac:dyDescent="0.25">
      <c r="A142" s="87"/>
      <c r="B142" s="88"/>
      <c r="C142" s="88"/>
      <c r="D142" s="88"/>
      <c r="E142" s="88"/>
      <c r="F142" s="110"/>
      <c r="G142" s="90"/>
      <c r="H142" s="90"/>
      <c r="I142" s="57"/>
    </row>
    <row r="143" spans="1:9" x14ac:dyDescent="0.25">
      <c r="A143" s="105"/>
      <c r="B143" s="106"/>
      <c r="C143" s="106"/>
      <c r="D143" s="106"/>
      <c r="E143" s="107"/>
      <c r="F143" s="11" t="s">
        <v>150</v>
      </c>
      <c r="G143" s="108"/>
      <c r="H143" s="108"/>
      <c r="I143" s="62"/>
    </row>
    <row r="144" spans="1:9" s="161" customFormat="1" x14ac:dyDescent="0.25">
      <c r="A144" s="44">
        <v>44627</v>
      </c>
      <c r="B144" s="46" t="s">
        <v>151</v>
      </c>
      <c r="C144" s="46" t="s">
        <v>152</v>
      </c>
      <c r="D144" s="46" t="s">
        <v>153</v>
      </c>
      <c r="E144" s="109">
        <v>90</v>
      </c>
      <c r="F144" s="17"/>
      <c r="G144" s="15" t="s">
        <v>154</v>
      </c>
      <c r="H144" s="15" t="s">
        <v>76</v>
      </c>
      <c r="I144" s="65">
        <v>34810</v>
      </c>
    </row>
    <row r="145" spans="1:9" x14ac:dyDescent="0.25">
      <c r="A145" s="44"/>
      <c r="B145" s="46"/>
      <c r="C145" s="46"/>
      <c r="D145" s="46"/>
      <c r="E145" s="109"/>
      <c r="F145" s="17"/>
      <c r="G145" s="15"/>
      <c r="H145" s="15"/>
      <c r="I145" s="69">
        <f>SUM(I144:I144)</f>
        <v>34810</v>
      </c>
    </row>
    <row r="146" spans="1:9" x14ac:dyDescent="0.25">
      <c r="A146" s="87"/>
      <c r="B146" s="88"/>
      <c r="C146" s="88"/>
      <c r="D146" s="88"/>
      <c r="E146" s="88"/>
      <c r="F146" s="110"/>
      <c r="G146" s="90"/>
      <c r="H146" s="90"/>
      <c r="I146" s="57"/>
    </row>
    <row r="147" spans="1:9" x14ac:dyDescent="0.25">
      <c r="A147" s="87"/>
      <c r="B147" s="88"/>
      <c r="C147" s="88"/>
      <c r="D147" s="88"/>
      <c r="E147" s="88"/>
      <c r="F147" s="110"/>
      <c r="G147" s="90"/>
      <c r="H147" s="90"/>
      <c r="I147" s="57"/>
    </row>
    <row r="148" spans="1:9" x14ac:dyDescent="0.25">
      <c r="A148" s="105"/>
      <c r="B148" s="106"/>
      <c r="C148" s="106"/>
      <c r="D148" s="106"/>
      <c r="E148" s="106"/>
      <c r="F148" s="79" t="s">
        <v>50</v>
      </c>
      <c r="G148" s="99"/>
      <c r="H148" s="99"/>
      <c r="I148" s="80"/>
    </row>
    <row r="149" spans="1:9" x14ac:dyDescent="0.25">
      <c r="A149" s="44">
        <v>42794</v>
      </c>
      <c r="B149" s="46">
        <v>17353</v>
      </c>
      <c r="C149" s="46">
        <v>295</v>
      </c>
      <c r="D149" s="46"/>
      <c r="E149" s="46"/>
      <c r="F149" s="183" t="s">
        <v>51</v>
      </c>
      <c r="G149" s="33" t="s">
        <v>52</v>
      </c>
      <c r="H149" s="33" t="s">
        <v>35</v>
      </c>
      <c r="I149" s="49">
        <v>5634.5</v>
      </c>
    </row>
    <row r="150" spans="1:9" x14ac:dyDescent="0.25">
      <c r="A150" s="44">
        <v>42821</v>
      </c>
      <c r="B150" s="46">
        <v>17498</v>
      </c>
      <c r="C150" s="46">
        <v>298</v>
      </c>
      <c r="D150" s="46"/>
      <c r="E150" s="46"/>
      <c r="F150" s="48"/>
      <c r="G150" s="33" t="s">
        <v>52</v>
      </c>
      <c r="H150" s="33" t="s">
        <v>35</v>
      </c>
      <c r="I150" s="49">
        <v>5634.5</v>
      </c>
    </row>
    <row r="151" spans="1:9" x14ac:dyDescent="0.25">
      <c r="A151" s="44">
        <v>42879</v>
      </c>
      <c r="B151" s="46">
        <v>17796</v>
      </c>
      <c r="C151" s="46">
        <v>305</v>
      </c>
      <c r="D151" s="46"/>
      <c r="E151" s="46"/>
      <c r="F151" s="48"/>
      <c r="G151" s="33" t="s">
        <v>52</v>
      </c>
      <c r="H151" s="33" t="s">
        <v>35</v>
      </c>
      <c r="I151" s="49">
        <v>5634.5</v>
      </c>
    </row>
    <row r="152" spans="1:9" x14ac:dyDescent="0.25">
      <c r="A152" s="44">
        <v>42902</v>
      </c>
      <c r="B152" s="46">
        <v>17942</v>
      </c>
      <c r="C152" s="46">
        <v>308</v>
      </c>
      <c r="D152" s="46"/>
      <c r="E152" s="46"/>
      <c r="F152" s="48"/>
      <c r="G152" s="33" t="s">
        <v>52</v>
      </c>
      <c r="H152" s="33" t="s">
        <v>35</v>
      </c>
      <c r="I152" s="49">
        <v>5634.5</v>
      </c>
    </row>
    <row r="153" spans="1:9" x14ac:dyDescent="0.25">
      <c r="A153" s="44">
        <v>42940</v>
      </c>
      <c r="B153" s="46">
        <v>18162</v>
      </c>
      <c r="C153" s="46">
        <v>312</v>
      </c>
      <c r="D153" s="46"/>
      <c r="E153" s="46"/>
      <c r="F153" s="48"/>
      <c r="G153" s="33" t="s">
        <v>52</v>
      </c>
      <c r="H153" s="33" t="s">
        <v>35</v>
      </c>
      <c r="I153" s="49">
        <v>5634.5</v>
      </c>
    </row>
    <row r="154" spans="1:9" x14ac:dyDescent="0.25">
      <c r="A154" s="44">
        <v>42976</v>
      </c>
      <c r="B154" s="46">
        <v>18687</v>
      </c>
      <c r="C154" s="46">
        <v>318</v>
      </c>
      <c r="D154" s="46"/>
      <c r="E154" s="46"/>
      <c r="F154" s="48"/>
      <c r="G154" s="33" t="s">
        <v>52</v>
      </c>
      <c r="H154" s="33" t="s">
        <v>35</v>
      </c>
      <c r="I154" s="49">
        <v>5634.5</v>
      </c>
    </row>
    <row r="155" spans="1:9" x14ac:dyDescent="0.25">
      <c r="A155" s="44">
        <v>43069</v>
      </c>
      <c r="B155" s="46">
        <v>18991</v>
      </c>
      <c r="C155" s="46">
        <v>330</v>
      </c>
      <c r="D155" s="46"/>
      <c r="E155" s="46"/>
      <c r="F155" s="48"/>
      <c r="G155" s="33" t="s">
        <v>52</v>
      </c>
      <c r="H155" s="33" t="s">
        <v>35</v>
      </c>
      <c r="I155" s="49">
        <v>5634.5</v>
      </c>
    </row>
    <row r="156" spans="1:9" x14ac:dyDescent="0.25">
      <c r="A156" s="44">
        <v>43097</v>
      </c>
      <c r="B156" s="46">
        <v>19094</v>
      </c>
      <c r="C156" s="46">
        <v>333</v>
      </c>
      <c r="D156" s="46"/>
      <c r="E156" s="46"/>
      <c r="F156" s="48"/>
      <c r="G156" s="33" t="s">
        <v>52</v>
      </c>
      <c r="H156" s="33" t="s">
        <v>35</v>
      </c>
      <c r="I156" s="49">
        <v>5634.5</v>
      </c>
    </row>
    <row r="157" spans="1:9" x14ac:dyDescent="0.25">
      <c r="A157" s="44">
        <v>43130</v>
      </c>
      <c r="B157" s="46">
        <v>19300</v>
      </c>
      <c r="C157" s="46">
        <v>338</v>
      </c>
      <c r="D157" s="46"/>
      <c r="E157" s="46"/>
      <c r="F157" s="111"/>
      <c r="G157" s="33" t="s">
        <v>52</v>
      </c>
      <c r="H157" s="33" t="s">
        <v>35</v>
      </c>
      <c r="I157" s="49">
        <v>5634.5</v>
      </c>
    </row>
    <row r="158" spans="1:9" x14ac:dyDescent="0.25">
      <c r="A158" s="44">
        <v>43159</v>
      </c>
      <c r="B158" s="46">
        <v>19396</v>
      </c>
      <c r="C158" s="46">
        <v>341</v>
      </c>
      <c r="D158" s="46"/>
      <c r="E158" s="46"/>
      <c r="F158" s="111"/>
      <c r="G158" s="33" t="s">
        <v>52</v>
      </c>
      <c r="H158" s="33" t="s">
        <v>35</v>
      </c>
      <c r="I158" s="49">
        <v>5634.5</v>
      </c>
    </row>
    <row r="159" spans="1:9" x14ac:dyDescent="0.25">
      <c r="A159" s="44">
        <v>43187</v>
      </c>
      <c r="B159" s="46">
        <v>19662</v>
      </c>
      <c r="C159" s="46">
        <v>345</v>
      </c>
      <c r="D159" s="46"/>
      <c r="E159" s="46"/>
      <c r="F159" s="111"/>
      <c r="G159" s="33" t="s">
        <v>52</v>
      </c>
      <c r="H159" s="33" t="s">
        <v>35</v>
      </c>
      <c r="I159" s="49">
        <v>5634.5</v>
      </c>
    </row>
    <row r="160" spans="1:9" x14ac:dyDescent="0.25">
      <c r="A160" s="44"/>
      <c r="B160" s="46"/>
      <c r="C160" s="46"/>
      <c r="D160" s="46"/>
      <c r="E160" s="46"/>
      <c r="F160" s="48"/>
      <c r="G160" s="33"/>
      <c r="H160" s="33"/>
      <c r="I160" s="53">
        <f>SUM(I149:I159)</f>
        <v>61979.5</v>
      </c>
    </row>
    <row r="161" spans="1:9" x14ac:dyDescent="0.25">
      <c r="A161" s="87"/>
      <c r="B161" s="88"/>
      <c r="C161" s="88"/>
      <c r="D161" s="88"/>
      <c r="E161" s="88"/>
      <c r="F161" s="89"/>
      <c r="G161" s="90"/>
      <c r="H161" s="90"/>
      <c r="I161" s="57"/>
    </row>
    <row r="162" spans="1:9" x14ac:dyDescent="0.25">
      <c r="A162" s="87"/>
      <c r="B162" s="88"/>
      <c r="C162" s="88"/>
      <c r="D162" s="88"/>
      <c r="E162" s="88"/>
      <c r="F162" s="89"/>
      <c r="G162" s="90"/>
      <c r="H162" s="90"/>
      <c r="I162" s="57"/>
    </row>
    <row r="163" spans="1:9" x14ac:dyDescent="0.25">
      <c r="A163" s="50"/>
      <c r="B163" s="51"/>
      <c r="C163" s="51"/>
      <c r="D163" s="51"/>
      <c r="E163" s="51"/>
      <c r="F163" s="76" t="s">
        <v>25</v>
      </c>
      <c r="G163" s="77" t="s">
        <v>26</v>
      </c>
      <c r="H163" s="77"/>
      <c r="I163" s="78">
        <f>I135+I140+I145+I160</f>
        <v>116796.3</v>
      </c>
    </row>
    <row r="164" spans="1:9" x14ac:dyDescent="0.25">
      <c r="A164" s="54"/>
      <c r="B164" s="55"/>
      <c r="C164" s="55"/>
      <c r="D164" s="55"/>
      <c r="E164" s="55"/>
      <c r="F164" s="93"/>
      <c r="G164" s="23"/>
      <c r="H164" s="23"/>
      <c r="I164" s="94"/>
    </row>
    <row r="165" spans="1:9" x14ac:dyDescent="0.25">
      <c r="A165" s="54"/>
      <c r="B165" s="55"/>
      <c r="C165" s="55"/>
      <c r="D165" s="55"/>
      <c r="E165" s="55"/>
      <c r="F165" s="93"/>
      <c r="G165" s="23"/>
      <c r="H165" s="23"/>
      <c r="I165" s="94"/>
    </row>
    <row r="166" spans="1:9" x14ac:dyDescent="0.25">
      <c r="A166" s="54"/>
      <c r="B166" s="55"/>
      <c r="C166" s="55"/>
      <c r="D166" s="55"/>
      <c r="E166" s="55"/>
      <c r="F166" s="93"/>
      <c r="G166" s="23"/>
      <c r="H166" s="23"/>
      <c r="I166" s="94"/>
    </row>
    <row r="167" spans="1:9" x14ac:dyDescent="0.25">
      <c r="A167" s="39"/>
      <c r="B167" s="40"/>
      <c r="C167" s="40"/>
      <c r="D167" s="40"/>
      <c r="E167" s="40"/>
      <c r="F167" s="79" t="s">
        <v>53</v>
      </c>
      <c r="G167" s="42"/>
      <c r="H167" s="42"/>
      <c r="I167" s="43"/>
    </row>
    <row r="168" spans="1:9" s="161" customFormat="1" x14ac:dyDescent="0.25">
      <c r="A168" s="44">
        <v>44637</v>
      </c>
      <c r="B168" s="46" t="s">
        <v>155</v>
      </c>
      <c r="C168" s="46">
        <v>458</v>
      </c>
      <c r="D168" s="46" t="s">
        <v>156</v>
      </c>
      <c r="E168" s="46">
        <v>45</v>
      </c>
      <c r="F168" s="48"/>
      <c r="G168" s="33" t="s">
        <v>149</v>
      </c>
      <c r="H168" s="33" t="s">
        <v>76</v>
      </c>
      <c r="I168" s="49">
        <v>265228.59999999998</v>
      </c>
    </row>
    <row r="169" spans="1:9" s="161" customFormat="1" x14ac:dyDescent="0.25">
      <c r="A169" s="50"/>
      <c r="B169" s="51"/>
      <c r="C169" s="51"/>
      <c r="D169" s="51"/>
      <c r="E169" s="51"/>
      <c r="F169" s="112"/>
      <c r="G169" s="34"/>
      <c r="H169" s="34"/>
      <c r="I169" s="53">
        <f>SUM(I168)</f>
        <v>265228.59999999998</v>
      </c>
    </row>
    <row r="170" spans="1:9" s="161" customFormat="1" x14ac:dyDescent="0.25">
      <c r="A170" s="54"/>
      <c r="B170" s="55"/>
      <c r="C170" s="55"/>
      <c r="D170" s="55"/>
      <c r="E170" s="55"/>
      <c r="F170" s="113"/>
      <c r="G170" s="23"/>
      <c r="H170" s="23"/>
      <c r="I170" s="57"/>
    </row>
    <row r="171" spans="1:9" s="161" customFormat="1" x14ac:dyDescent="0.25">
      <c r="A171" s="54"/>
      <c r="B171" s="55"/>
      <c r="C171" s="55"/>
      <c r="D171" s="55"/>
      <c r="E171" s="55"/>
      <c r="F171" s="113"/>
      <c r="G171" s="23"/>
      <c r="H171" s="23"/>
      <c r="I171" s="57"/>
    </row>
    <row r="172" spans="1:9" s="161" customFormat="1" x14ac:dyDescent="0.25">
      <c r="A172" s="105"/>
      <c r="B172" s="106"/>
      <c r="C172" s="106"/>
      <c r="D172" s="106"/>
      <c r="E172" s="106"/>
      <c r="F172" s="79" t="s">
        <v>219</v>
      </c>
      <c r="G172" s="99"/>
      <c r="H172" s="99"/>
      <c r="I172" s="80"/>
    </row>
    <row r="173" spans="1:9" s="161" customFormat="1" x14ac:dyDescent="0.25">
      <c r="A173" s="44">
        <v>44655</v>
      </c>
      <c r="B173" s="45" t="s">
        <v>220</v>
      </c>
      <c r="C173" s="45" t="s">
        <v>221</v>
      </c>
      <c r="D173" s="45" t="s">
        <v>222</v>
      </c>
      <c r="E173" s="32">
        <v>60</v>
      </c>
      <c r="F173" s="97"/>
      <c r="G173" s="33" t="s">
        <v>143</v>
      </c>
      <c r="H173" s="33" t="s">
        <v>48</v>
      </c>
      <c r="I173" s="97">
        <v>18082.32</v>
      </c>
    </row>
    <row r="174" spans="1:9" s="161" customFormat="1" x14ac:dyDescent="0.25">
      <c r="A174" s="44">
        <v>44655</v>
      </c>
      <c r="B174" s="45" t="s">
        <v>223</v>
      </c>
      <c r="C174" s="45" t="s">
        <v>224</v>
      </c>
      <c r="D174" s="45" t="s">
        <v>225</v>
      </c>
      <c r="E174" s="32">
        <v>60</v>
      </c>
      <c r="F174" s="97"/>
      <c r="G174" s="33" t="s">
        <v>143</v>
      </c>
      <c r="H174" s="33" t="s">
        <v>48</v>
      </c>
      <c r="I174" s="97">
        <v>8106.6</v>
      </c>
    </row>
    <row r="175" spans="1:9" s="161" customFormat="1" x14ac:dyDescent="0.25">
      <c r="A175" s="44"/>
      <c r="B175" s="46"/>
      <c r="C175" s="46"/>
      <c r="D175" s="46"/>
      <c r="E175" s="46"/>
      <c r="F175" s="97"/>
      <c r="G175" s="33"/>
      <c r="H175" s="33"/>
      <c r="I175" s="92">
        <f>SUM(I173:I174)</f>
        <v>26188.92</v>
      </c>
    </row>
    <row r="176" spans="1:9" x14ac:dyDescent="0.25">
      <c r="A176" s="54"/>
      <c r="B176" s="55"/>
      <c r="C176" s="55"/>
      <c r="D176" s="55"/>
      <c r="E176" s="55"/>
      <c r="F176" s="113"/>
      <c r="G176" s="23"/>
      <c r="H176" s="23"/>
      <c r="I176" s="57"/>
    </row>
    <row r="177" spans="1:9" x14ac:dyDescent="0.25">
      <c r="A177" s="54"/>
      <c r="B177" s="55"/>
      <c r="C177" s="55"/>
      <c r="D177" s="55"/>
      <c r="E177" s="55"/>
      <c r="F177" s="113"/>
      <c r="G177" s="23"/>
      <c r="H177" s="23"/>
      <c r="I177" s="57"/>
    </row>
    <row r="178" spans="1:9" x14ac:dyDescent="0.25">
      <c r="A178" s="105"/>
      <c r="B178" s="106"/>
      <c r="C178" s="106"/>
      <c r="D178" s="106"/>
      <c r="E178" s="106"/>
      <c r="F178" s="79" t="s">
        <v>54</v>
      </c>
      <c r="G178" s="99"/>
      <c r="H178" s="99"/>
      <c r="I178" s="80"/>
    </row>
    <row r="179" spans="1:9" s="161" customFormat="1" x14ac:dyDescent="0.25">
      <c r="A179" s="44">
        <v>44649</v>
      </c>
      <c r="B179" s="45" t="s">
        <v>157</v>
      </c>
      <c r="C179" s="45" t="s">
        <v>158</v>
      </c>
      <c r="D179" s="45" t="s">
        <v>159</v>
      </c>
      <c r="E179" s="32">
        <v>30</v>
      </c>
      <c r="F179" s="97"/>
      <c r="G179" s="33" t="s">
        <v>55</v>
      </c>
      <c r="H179" s="33" t="s">
        <v>29</v>
      </c>
      <c r="I179" s="97">
        <v>460000</v>
      </c>
    </row>
    <row r="180" spans="1:9" x14ac:dyDescent="0.25">
      <c r="A180" s="44"/>
      <c r="B180" s="46"/>
      <c r="C180" s="46"/>
      <c r="D180" s="46"/>
      <c r="E180" s="46"/>
      <c r="F180" s="97"/>
      <c r="G180" s="33"/>
      <c r="H180" s="33"/>
      <c r="I180" s="92">
        <f>SUM(I179:I179)</f>
        <v>460000</v>
      </c>
    </row>
    <row r="181" spans="1:9" x14ac:dyDescent="0.25">
      <c r="A181" s="87"/>
      <c r="B181" s="88"/>
      <c r="C181" s="88"/>
      <c r="D181" s="88"/>
      <c r="E181" s="88"/>
      <c r="F181" s="114"/>
      <c r="G181" s="90"/>
      <c r="H181" s="90"/>
      <c r="I181" s="94"/>
    </row>
    <row r="182" spans="1:9" x14ac:dyDescent="0.25">
      <c r="A182" s="87"/>
      <c r="B182" s="88"/>
      <c r="C182" s="88"/>
      <c r="D182" s="88"/>
      <c r="E182" s="88"/>
      <c r="F182" s="114"/>
      <c r="G182" s="90"/>
      <c r="H182" s="90"/>
      <c r="I182" s="94"/>
    </row>
    <row r="183" spans="1:9" x14ac:dyDescent="0.25">
      <c r="A183" s="105"/>
      <c r="B183" s="106"/>
      <c r="C183" s="127"/>
      <c r="D183" s="106"/>
      <c r="E183" s="106"/>
      <c r="F183" s="79" t="s">
        <v>101</v>
      </c>
      <c r="G183" s="99"/>
      <c r="H183" s="99"/>
      <c r="I183" s="80"/>
    </row>
    <row r="184" spans="1:9" x14ac:dyDescent="0.25">
      <c r="A184" s="63">
        <v>44659</v>
      </c>
      <c r="B184" s="64" t="s">
        <v>226</v>
      </c>
      <c r="C184" s="176" t="s">
        <v>227</v>
      </c>
      <c r="D184" s="64" t="s">
        <v>228</v>
      </c>
      <c r="E184" s="64">
        <v>90</v>
      </c>
      <c r="F184" s="121"/>
      <c r="G184" s="15" t="s">
        <v>182</v>
      </c>
      <c r="H184" s="15" t="s">
        <v>229</v>
      </c>
      <c r="I184" s="121">
        <v>8850</v>
      </c>
    </row>
    <row r="185" spans="1:9" x14ac:dyDescent="0.25">
      <c r="A185" s="63">
        <v>44659</v>
      </c>
      <c r="B185" s="64" t="s">
        <v>230</v>
      </c>
      <c r="C185" s="176" t="s">
        <v>231</v>
      </c>
      <c r="D185" s="64" t="s">
        <v>232</v>
      </c>
      <c r="E185" s="64">
        <v>90</v>
      </c>
      <c r="F185" s="121"/>
      <c r="G185" s="15" t="s">
        <v>233</v>
      </c>
      <c r="H185" s="15" t="s">
        <v>229</v>
      </c>
      <c r="I185" s="121">
        <v>6844</v>
      </c>
    </row>
    <row r="186" spans="1:9" x14ac:dyDescent="0.25">
      <c r="A186" s="63"/>
      <c r="B186" s="64"/>
      <c r="C186" s="64"/>
      <c r="D186" s="64"/>
      <c r="E186" s="64"/>
      <c r="F186" s="121"/>
      <c r="G186" s="15"/>
      <c r="H186" s="15"/>
      <c r="I186" s="122">
        <f>SUM(I184:I185)</f>
        <v>15694</v>
      </c>
    </row>
    <row r="187" spans="1:9" x14ac:dyDescent="0.25">
      <c r="A187" s="87"/>
      <c r="B187" s="88"/>
      <c r="C187" s="88"/>
      <c r="D187" s="88"/>
      <c r="E187" s="88"/>
      <c r="F187" s="114"/>
      <c r="G187" s="90"/>
      <c r="H187" s="90"/>
      <c r="I187" s="94"/>
    </row>
    <row r="188" spans="1:9" x14ac:dyDescent="0.25">
      <c r="A188" s="87"/>
      <c r="B188" s="88"/>
      <c r="C188" s="88"/>
      <c r="D188" s="88"/>
      <c r="E188" s="88"/>
      <c r="F188" s="114"/>
      <c r="G188" s="90"/>
      <c r="H188" s="90"/>
      <c r="I188" s="94"/>
    </row>
    <row r="189" spans="1:9" x14ac:dyDescent="0.25">
      <c r="A189" s="39"/>
      <c r="B189" s="40"/>
      <c r="C189" s="40"/>
      <c r="D189" s="40"/>
      <c r="E189" s="40"/>
      <c r="F189" s="95" t="s">
        <v>161</v>
      </c>
      <c r="G189" s="42"/>
      <c r="H189" s="42"/>
      <c r="I189" s="96"/>
    </row>
    <row r="190" spans="1:9" x14ac:dyDescent="0.25">
      <c r="A190" s="44">
        <v>44621</v>
      </c>
      <c r="B190" s="46" t="s">
        <v>162</v>
      </c>
      <c r="C190" s="46">
        <v>17012</v>
      </c>
      <c r="D190" s="46" t="s">
        <v>163</v>
      </c>
      <c r="E190" s="46">
        <v>60</v>
      </c>
      <c r="F190" s="115"/>
      <c r="G190" s="33" t="s">
        <v>164</v>
      </c>
      <c r="H190" s="33" t="s">
        <v>29</v>
      </c>
      <c r="I190" s="97">
        <v>8260</v>
      </c>
    </row>
    <row r="191" spans="1:9" x14ac:dyDescent="0.25">
      <c r="A191" s="44">
        <v>44629</v>
      </c>
      <c r="B191" s="46" t="s">
        <v>165</v>
      </c>
      <c r="C191" s="46">
        <v>17074</v>
      </c>
      <c r="D191" s="46" t="s">
        <v>166</v>
      </c>
      <c r="E191" s="46">
        <v>60</v>
      </c>
      <c r="F191" s="115"/>
      <c r="G191" s="33" t="s">
        <v>167</v>
      </c>
      <c r="H191" s="33" t="s">
        <v>29</v>
      </c>
      <c r="I191" s="97">
        <v>57115.3</v>
      </c>
    </row>
    <row r="192" spans="1:9" x14ac:dyDescent="0.25">
      <c r="A192" s="44" t="s">
        <v>168</v>
      </c>
      <c r="B192" s="46" t="s">
        <v>169</v>
      </c>
      <c r="C192" s="46">
        <v>17139</v>
      </c>
      <c r="D192" s="46" t="s">
        <v>145</v>
      </c>
      <c r="E192" s="46">
        <v>60</v>
      </c>
      <c r="F192" s="115"/>
      <c r="G192" s="33" t="s">
        <v>170</v>
      </c>
      <c r="H192" s="33" t="s">
        <v>29</v>
      </c>
      <c r="I192" s="97">
        <v>237000</v>
      </c>
    </row>
    <row r="193" spans="1:9" x14ac:dyDescent="0.25">
      <c r="A193" s="44"/>
      <c r="B193" s="46" t="s">
        <v>59</v>
      </c>
      <c r="C193" s="46"/>
      <c r="D193" s="46"/>
      <c r="E193" s="46"/>
      <c r="F193" s="115"/>
      <c r="G193" s="33"/>
      <c r="H193" s="33"/>
      <c r="I193" s="92">
        <f>SUM(I190:I192)</f>
        <v>302375.3</v>
      </c>
    </row>
    <row r="194" spans="1:9" x14ac:dyDescent="0.25">
      <c r="A194" s="87"/>
      <c r="B194" s="88"/>
      <c r="C194" s="88"/>
      <c r="D194" s="88"/>
      <c r="E194" s="88"/>
      <c r="F194" s="116"/>
      <c r="G194" s="90"/>
      <c r="H194" s="90"/>
      <c r="I194" s="114"/>
    </row>
    <row r="195" spans="1:9" x14ac:dyDescent="0.25">
      <c r="A195" s="87"/>
      <c r="B195" s="88"/>
      <c r="C195" s="88"/>
      <c r="D195" s="88"/>
      <c r="E195" s="88"/>
      <c r="F195" s="116"/>
      <c r="G195" s="90"/>
      <c r="H195" s="90"/>
      <c r="I195" s="114"/>
    </row>
    <row r="196" spans="1:9" x14ac:dyDescent="0.25">
      <c r="A196" s="39" t="s">
        <v>59</v>
      </c>
      <c r="B196" s="40"/>
      <c r="C196" s="40"/>
      <c r="D196" s="40"/>
      <c r="E196" s="40"/>
      <c r="F196" s="41" t="s">
        <v>60</v>
      </c>
      <c r="G196" s="42"/>
      <c r="H196" s="42"/>
      <c r="I196" s="117"/>
    </row>
    <row r="197" spans="1:9" x14ac:dyDescent="0.25">
      <c r="A197" s="44">
        <v>43572</v>
      </c>
      <c r="B197" s="46">
        <v>20462</v>
      </c>
      <c r="C197" s="46">
        <v>76</v>
      </c>
      <c r="D197" s="46"/>
      <c r="E197" s="46"/>
      <c r="F197" s="183" t="s">
        <v>102</v>
      </c>
      <c r="G197" s="33" t="s">
        <v>61</v>
      </c>
      <c r="H197" s="33" t="s">
        <v>23</v>
      </c>
      <c r="I197" s="49">
        <v>90100</v>
      </c>
    </row>
    <row r="198" spans="1:9" x14ac:dyDescent="0.25">
      <c r="A198" s="44">
        <v>43609</v>
      </c>
      <c r="B198" s="46">
        <v>20516</v>
      </c>
      <c r="C198" s="46">
        <v>80</v>
      </c>
      <c r="D198" s="46"/>
      <c r="E198" s="46"/>
      <c r="F198" s="48"/>
      <c r="G198" s="33" t="s">
        <v>61</v>
      </c>
      <c r="H198" s="33" t="s">
        <v>23</v>
      </c>
      <c r="I198" s="49">
        <v>91800</v>
      </c>
    </row>
    <row r="199" spans="1:9" x14ac:dyDescent="0.25">
      <c r="A199" s="44">
        <v>43616</v>
      </c>
      <c r="B199" s="118" t="s">
        <v>62</v>
      </c>
      <c r="C199" s="46">
        <v>82</v>
      </c>
      <c r="D199" s="46"/>
      <c r="E199" s="46"/>
      <c r="F199" s="48"/>
      <c r="G199" s="33" t="s">
        <v>61</v>
      </c>
      <c r="H199" s="33" t="s">
        <v>23</v>
      </c>
      <c r="I199" s="49">
        <v>91900</v>
      </c>
    </row>
    <row r="200" spans="1:9" x14ac:dyDescent="0.25">
      <c r="A200" s="44">
        <v>43676</v>
      </c>
      <c r="B200" s="46" t="s">
        <v>63</v>
      </c>
      <c r="C200" s="46">
        <v>93</v>
      </c>
      <c r="D200" s="46"/>
      <c r="E200" s="46"/>
      <c r="F200" s="48"/>
      <c r="G200" s="33" t="s">
        <v>61</v>
      </c>
      <c r="H200" s="33" t="s">
        <v>23</v>
      </c>
      <c r="I200" s="49">
        <v>88450</v>
      </c>
    </row>
    <row r="201" spans="1:9" x14ac:dyDescent="0.25">
      <c r="A201" s="44">
        <v>43679</v>
      </c>
      <c r="B201" s="46">
        <v>20671</v>
      </c>
      <c r="C201" s="46">
        <v>97</v>
      </c>
      <c r="D201" s="46"/>
      <c r="E201" s="46"/>
      <c r="F201" s="48"/>
      <c r="G201" s="33" t="s">
        <v>61</v>
      </c>
      <c r="H201" s="33" t="s">
        <v>23</v>
      </c>
      <c r="I201" s="49">
        <v>88450</v>
      </c>
    </row>
    <row r="202" spans="1:9" x14ac:dyDescent="0.25">
      <c r="A202" s="44">
        <v>43685</v>
      </c>
      <c r="B202" s="46" t="s">
        <v>64</v>
      </c>
      <c r="C202" s="46">
        <v>98</v>
      </c>
      <c r="D202" s="46"/>
      <c r="E202" s="46"/>
      <c r="F202" s="48"/>
      <c r="G202" s="33" t="s">
        <v>61</v>
      </c>
      <c r="H202" s="33" t="s">
        <v>23</v>
      </c>
      <c r="I202" s="49">
        <v>89400</v>
      </c>
    </row>
    <row r="203" spans="1:9" x14ac:dyDescent="0.25">
      <c r="A203" s="44">
        <v>43698</v>
      </c>
      <c r="B203" s="46" t="s">
        <v>65</v>
      </c>
      <c r="C203" s="46">
        <v>100</v>
      </c>
      <c r="D203" s="46"/>
      <c r="E203" s="46"/>
      <c r="F203" s="48"/>
      <c r="G203" s="33" t="s">
        <v>61</v>
      </c>
      <c r="H203" s="33" t="s">
        <v>23</v>
      </c>
      <c r="I203" s="49">
        <v>87250</v>
      </c>
    </row>
    <row r="204" spans="1:9" x14ac:dyDescent="0.25">
      <c r="A204" s="44">
        <v>43725</v>
      </c>
      <c r="B204" s="46" t="s">
        <v>66</v>
      </c>
      <c r="C204" s="46">
        <v>107</v>
      </c>
      <c r="D204" s="46"/>
      <c r="E204" s="46"/>
      <c r="F204" s="48"/>
      <c r="G204" s="33" t="s">
        <v>61</v>
      </c>
      <c r="H204" s="33" t="s">
        <v>23</v>
      </c>
      <c r="I204" s="49">
        <v>88250</v>
      </c>
    </row>
    <row r="205" spans="1:9" x14ac:dyDescent="0.25">
      <c r="A205" s="44">
        <v>43774</v>
      </c>
      <c r="B205" s="46" t="s">
        <v>67</v>
      </c>
      <c r="C205" s="46">
        <v>114</v>
      </c>
      <c r="D205" s="46"/>
      <c r="E205" s="46"/>
      <c r="F205" s="48"/>
      <c r="G205" s="33" t="s">
        <v>61</v>
      </c>
      <c r="H205" s="33" t="s">
        <v>23</v>
      </c>
      <c r="I205" s="49">
        <v>91400</v>
      </c>
    </row>
    <row r="206" spans="1:9" x14ac:dyDescent="0.25">
      <c r="A206" s="44"/>
      <c r="B206" s="46"/>
      <c r="C206" s="46"/>
      <c r="D206" s="46"/>
      <c r="E206" s="46"/>
      <c r="F206" s="48"/>
      <c r="G206" s="33"/>
      <c r="H206" s="33"/>
      <c r="I206" s="53">
        <f>SUM(I197:I205)</f>
        <v>807000</v>
      </c>
    </row>
    <row r="207" spans="1:9" x14ac:dyDescent="0.25">
      <c r="A207" s="87"/>
      <c r="B207" s="88"/>
      <c r="C207" s="88"/>
      <c r="D207" s="88"/>
      <c r="E207" s="88"/>
      <c r="F207" s="116"/>
      <c r="G207" s="90"/>
      <c r="H207" s="90"/>
      <c r="I207" s="94"/>
    </row>
    <row r="208" spans="1:9" x14ac:dyDescent="0.25">
      <c r="A208" s="87"/>
      <c r="B208" s="88"/>
      <c r="C208" s="88"/>
      <c r="D208" s="88"/>
      <c r="E208" s="88"/>
      <c r="F208" s="116"/>
      <c r="G208" s="90"/>
      <c r="H208" s="90"/>
      <c r="I208" s="94"/>
    </row>
    <row r="209" spans="1:9" x14ac:dyDescent="0.25">
      <c r="A209" s="26"/>
      <c r="B209" s="27"/>
      <c r="C209" s="27"/>
      <c r="D209" s="27"/>
      <c r="E209" s="27"/>
      <c r="F209" s="74" t="s">
        <v>56</v>
      </c>
      <c r="G209" s="82"/>
      <c r="H209" s="82"/>
      <c r="I209" s="119"/>
    </row>
    <row r="210" spans="1:9" s="161" customFormat="1" x14ac:dyDescent="0.25">
      <c r="A210" s="63">
        <v>44642</v>
      </c>
      <c r="B210" s="64" t="s">
        <v>234</v>
      </c>
      <c r="C210" s="64">
        <v>380</v>
      </c>
      <c r="D210" s="64" t="s">
        <v>235</v>
      </c>
      <c r="E210" s="64">
        <v>60</v>
      </c>
      <c r="F210" s="120"/>
      <c r="G210" s="15" t="s">
        <v>57</v>
      </c>
      <c r="H210" s="33" t="s">
        <v>58</v>
      </c>
      <c r="I210" s="121">
        <v>78036.98</v>
      </c>
    </row>
    <row r="211" spans="1:9" x14ac:dyDescent="0.25">
      <c r="A211" s="63">
        <v>44655</v>
      </c>
      <c r="B211" s="64"/>
      <c r="C211" s="64">
        <v>385</v>
      </c>
      <c r="D211" s="64" t="s">
        <v>126</v>
      </c>
      <c r="E211" s="64">
        <v>60</v>
      </c>
      <c r="F211" s="120"/>
      <c r="G211" s="15" t="s">
        <v>57</v>
      </c>
      <c r="H211" s="90" t="s">
        <v>58</v>
      </c>
      <c r="I211" s="121">
        <v>5750</v>
      </c>
    </row>
    <row r="212" spans="1:9" x14ac:dyDescent="0.25">
      <c r="A212" s="63"/>
      <c r="B212" s="64"/>
      <c r="C212" s="64"/>
      <c r="D212" s="64"/>
      <c r="E212" s="64"/>
      <c r="F212" s="120"/>
      <c r="G212" s="15"/>
      <c r="H212" s="15"/>
      <c r="I212" s="122">
        <f>SUM(I210:I211)</f>
        <v>83786.98</v>
      </c>
    </row>
    <row r="213" spans="1:9" x14ac:dyDescent="0.25">
      <c r="A213" s="87"/>
      <c r="B213" s="88"/>
      <c r="C213" s="88"/>
      <c r="D213" s="88"/>
      <c r="E213" s="88"/>
      <c r="F213" s="116"/>
      <c r="G213" s="90"/>
      <c r="H213" s="90"/>
      <c r="I213" s="94"/>
    </row>
    <row r="214" spans="1:9" x14ac:dyDescent="0.25">
      <c r="A214" s="87"/>
      <c r="B214" s="88"/>
      <c r="C214" s="88"/>
      <c r="D214" s="88"/>
      <c r="E214" s="88"/>
      <c r="F214" s="116"/>
      <c r="G214" s="90"/>
      <c r="H214" s="90"/>
      <c r="I214" s="94"/>
    </row>
    <row r="215" spans="1:9" x14ac:dyDescent="0.25">
      <c r="A215" s="44"/>
      <c r="B215" s="46"/>
      <c r="C215" s="46"/>
      <c r="D215" s="46"/>
      <c r="E215" s="46"/>
      <c r="F215" s="76" t="s">
        <v>25</v>
      </c>
      <c r="G215" s="77" t="s">
        <v>26</v>
      </c>
      <c r="H215" s="77"/>
      <c r="I215" s="78">
        <f>I169+I175+I180+I186+I193+I206+I212</f>
        <v>1960273.8</v>
      </c>
    </row>
    <row r="216" spans="1:9" x14ac:dyDescent="0.25">
      <c r="A216" s="87"/>
      <c r="B216" s="88"/>
      <c r="C216" s="88"/>
      <c r="D216" s="88"/>
      <c r="E216" s="88"/>
      <c r="F216" s="116"/>
      <c r="G216" s="90"/>
      <c r="H216" s="90"/>
      <c r="I216" s="94"/>
    </row>
    <row r="217" spans="1:9" x14ac:dyDescent="0.25">
      <c r="A217" s="54"/>
      <c r="B217" s="55"/>
      <c r="C217" s="55"/>
      <c r="D217" s="55"/>
      <c r="E217" s="55"/>
      <c r="F217" s="93"/>
      <c r="G217" s="23"/>
      <c r="H217" s="23"/>
      <c r="I217" s="94"/>
    </row>
    <row r="218" spans="1:9" x14ac:dyDescent="0.25">
      <c r="A218" s="54"/>
      <c r="B218" s="55"/>
      <c r="C218" s="55"/>
      <c r="D218" s="55"/>
      <c r="E218" s="55"/>
      <c r="F218" s="93"/>
      <c r="G218" s="23"/>
      <c r="H218" s="23"/>
      <c r="I218" s="94"/>
    </row>
    <row r="219" spans="1:9" x14ac:dyDescent="0.25">
      <c r="A219" s="58"/>
      <c r="B219" s="59"/>
      <c r="C219" s="59"/>
      <c r="D219" s="59"/>
      <c r="E219" s="59"/>
      <c r="F219" s="154" t="s">
        <v>68</v>
      </c>
      <c r="G219" s="61"/>
      <c r="H219" s="61"/>
      <c r="I219" s="155"/>
    </row>
    <row r="220" spans="1:9" s="161" customFormat="1" x14ac:dyDescent="0.25">
      <c r="A220" s="63">
        <v>44613</v>
      </c>
      <c r="B220" s="64" t="s">
        <v>173</v>
      </c>
      <c r="C220" s="64">
        <v>5902</v>
      </c>
      <c r="D220" s="64" t="s">
        <v>171</v>
      </c>
      <c r="E220" s="64">
        <v>15</v>
      </c>
      <c r="F220" s="162"/>
      <c r="G220" s="15" t="s">
        <v>172</v>
      </c>
      <c r="H220" s="15" t="s">
        <v>69</v>
      </c>
      <c r="I220" s="121">
        <v>49469.66</v>
      </c>
    </row>
    <row r="221" spans="1:9" s="161" customFormat="1" x14ac:dyDescent="0.25">
      <c r="A221" s="63">
        <v>44638</v>
      </c>
      <c r="B221" s="64" t="s">
        <v>173</v>
      </c>
      <c r="C221" s="64">
        <v>5946</v>
      </c>
      <c r="D221" s="64" t="s">
        <v>174</v>
      </c>
      <c r="E221" s="64">
        <v>15</v>
      </c>
      <c r="F221" s="162"/>
      <c r="G221" s="15" t="s">
        <v>172</v>
      </c>
      <c r="H221" s="15" t="s">
        <v>69</v>
      </c>
      <c r="I221" s="121">
        <v>49469.66</v>
      </c>
    </row>
    <row r="222" spans="1:9" x14ac:dyDescent="0.25">
      <c r="A222" s="63"/>
      <c r="B222" s="64"/>
      <c r="C222" s="64"/>
      <c r="D222" s="64"/>
      <c r="E222" s="64"/>
      <c r="F222" s="120"/>
      <c r="G222" s="15"/>
      <c r="H222" s="15"/>
      <c r="I222" s="122">
        <f>SUM(I220:I221)</f>
        <v>98939.32</v>
      </c>
    </row>
    <row r="223" spans="1:9" x14ac:dyDescent="0.25">
      <c r="A223" s="54"/>
      <c r="B223" s="55"/>
      <c r="C223" s="55"/>
      <c r="D223" s="55"/>
      <c r="E223" s="55"/>
      <c r="F223" s="113"/>
      <c r="G223" s="23"/>
      <c r="H223" s="23"/>
      <c r="I223" s="94"/>
    </row>
    <row r="224" spans="1:9" x14ac:dyDescent="0.25">
      <c r="A224" s="54"/>
      <c r="B224" s="55"/>
      <c r="C224" s="55"/>
      <c r="D224" s="55"/>
      <c r="E224" s="55"/>
      <c r="F224" s="113"/>
      <c r="G224" s="23"/>
      <c r="H224" s="23"/>
      <c r="I224" s="94"/>
    </row>
    <row r="225" spans="1:9" x14ac:dyDescent="0.25">
      <c r="A225" s="58"/>
      <c r="B225" s="59"/>
      <c r="C225" s="59"/>
      <c r="D225" s="59"/>
      <c r="E225" s="59"/>
      <c r="F225" s="60" t="s">
        <v>70</v>
      </c>
      <c r="G225" s="154"/>
      <c r="H225" s="61"/>
      <c r="I225" s="155"/>
    </row>
    <row r="226" spans="1:9" s="161" customFormat="1" x14ac:dyDescent="0.25">
      <c r="A226" s="63">
        <v>44643</v>
      </c>
      <c r="B226" s="64" t="s">
        <v>175</v>
      </c>
      <c r="C226" s="64">
        <v>9100423666</v>
      </c>
      <c r="D226" s="64" t="s">
        <v>176</v>
      </c>
      <c r="E226" s="64">
        <v>30</v>
      </c>
      <c r="F226" s="75"/>
      <c r="G226" s="120" t="s">
        <v>71</v>
      </c>
      <c r="H226" s="15" t="s">
        <v>29</v>
      </c>
      <c r="I226" s="121">
        <v>400000</v>
      </c>
    </row>
    <row r="227" spans="1:9" x14ac:dyDescent="0.25">
      <c r="A227" s="63"/>
      <c r="B227" s="124"/>
      <c r="C227" s="64"/>
      <c r="D227" s="64"/>
      <c r="E227" s="64"/>
      <c r="F227" s="125"/>
      <c r="G227" s="15"/>
      <c r="H227" s="15"/>
      <c r="I227" s="122">
        <f>SUM(I226:I226)</f>
        <v>400000</v>
      </c>
    </row>
    <row r="228" spans="1:9" x14ac:dyDescent="0.25">
      <c r="A228" s="54"/>
      <c r="B228" s="55"/>
      <c r="C228" s="55"/>
      <c r="D228" s="55"/>
      <c r="E228" s="55"/>
      <c r="F228" s="113"/>
      <c r="G228" s="23"/>
      <c r="H228" s="23"/>
      <c r="I228" s="94"/>
    </row>
    <row r="229" spans="1:9" x14ac:dyDescent="0.25">
      <c r="A229" s="54"/>
      <c r="B229" s="55"/>
      <c r="C229" s="55"/>
      <c r="D229" s="55"/>
      <c r="E229" s="55"/>
      <c r="F229" s="113"/>
      <c r="G229" s="23"/>
      <c r="H229" s="23"/>
      <c r="I229" s="94"/>
    </row>
    <row r="230" spans="1:9" x14ac:dyDescent="0.25">
      <c r="A230" s="58"/>
      <c r="B230" s="59"/>
      <c r="C230" s="59"/>
      <c r="D230" s="59"/>
      <c r="E230" s="59"/>
      <c r="F230" s="154" t="s">
        <v>72</v>
      </c>
      <c r="G230" s="61"/>
      <c r="H230" s="61"/>
      <c r="I230" s="155"/>
    </row>
    <row r="231" spans="1:9" s="161" customFormat="1" x14ac:dyDescent="0.25">
      <c r="A231" s="63">
        <v>44621</v>
      </c>
      <c r="B231" s="64" t="s">
        <v>177</v>
      </c>
      <c r="C231" s="64">
        <v>35</v>
      </c>
      <c r="D231" s="64" t="s">
        <v>178</v>
      </c>
      <c r="E231" s="64">
        <v>60</v>
      </c>
      <c r="F231" s="120"/>
      <c r="G231" s="15" t="s">
        <v>179</v>
      </c>
      <c r="H231" s="75" t="s">
        <v>14</v>
      </c>
      <c r="I231" s="121">
        <v>18054</v>
      </c>
    </row>
    <row r="232" spans="1:9" s="161" customFormat="1" x14ac:dyDescent="0.25">
      <c r="A232" s="63">
        <v>44644</v>
      </c>
      <c r="B232" s="64" t="s">
        <v>236</v>
      </c>
      <c r="C232" s="64">
        <v>39</v>
      </c>
      <c r="D232" s="64" t="s">
        <v>180</v>
      </c>
      <c r="E232" s="64">
        <v>60</v>
      </c>
      <c r="F232" s="120"/>
      <c r="G232" s="15" t="s">
        <v>57</v>
      </c>
      <c r="H232" s="75" t="s">
        <v>28</v>
      </c>
      <c r="I232" s="121">
        <v>36441</v>
      </c>
    </row>
    <row r="233" spans="1:9" x14ac:dyDescent="0.25">
      <c r="A233" s="63">
        <v>44659</v>
      </c>
      <c r="B233" s="64" t="s">
        <v>237</v>
      </c>
      <c r="C233" s="64">
        <v>43</v>
      </c>
      <c r="D233" s="64" t="s">
        <v>238</v>
      </c>
      <c r="E233" s="64">
        <v>60</v>
      </c>
      <c r="F233" s="120"/>
      <c r="G233" s="15" t="s">
        <v>99</v>
      </c>
      <c r="H233" s="75" t="s">
        <v>28</v>
      </c>
      <c r="I233" s="121">
        <v>4176</v>
      </c>
    </row>
    <row r="234" spans="1:9" x14ac:dyDescent="0.25">
      <c r="A234" s="63">
        <v>44659</v>
      </c>
      <c r="B234" s="64" t="s">
        <v>247</v>
      </c>
      <c r="C234" s="64">
        <v>44</v>
      </c>
      <c r="D234" s="64" t="s">
        <v>160</v>
      </c>
      <c r="E234" s="64">
        <v>60</v>
      </c>
      <c r="F234" s="120"/>
      <c r="G234" s="15" t="s">
        <v>239</v>
      </c>
      <c r="H234" s="75" t="s">
        <v>240</v>
      </c>
      <c r="I234" s="121">
        <v>4425</v>
      </c>
    </row>
    <row r="235" spans="1:9" x14ac:dyDescent="0.25">
      <c r="A235" s="63"/>
      <c r="B235" s="64"/>
      <c r="C235" s="64"/>
      <c r="D235" s="64"/>
      <c r="E235" s="64"/>
      <c r="F235" s="120"/>
      <c r="G235" s="15"/>
      <c r="H235" s="15"/>
      <c r="I235" s="122">
        <f>SUM(I231:I234)</f>
        <v>63096</v>
      </c>
    </row>
    <row r="236" spans="1:9" x14ac:dyDescent="0.25">
      <c r="A236" s="54"/>
      <c r="B236" s="55"/>
      <c r="C236" s="55"/>
      <c r="D236" s="55"/>
      <c r="E236" s="55"/>
      <c r="F236" s="113"/>
      <c r="G236" s="23"/>
      <c r="H236" s="23"/>
      <c r="I236" s="94"/>
    </row>
    <row r="237" spans="1:9" x14ac:dyDescent="0.25">
      <c r="A237" s="54"/>
      <c r="B237" s="55"/>
      <c r="C237" s="55"/>
      <c r="D237" s="55"/>
      <c r="E237" s="55"/>
      <c r="F237" s="113"/>
      <c r="G237" s="23"/>
      <c r="H237" s="23"/>
      <c r="I237" s="94"/>
    </row>
    <row r="238" spans="1:9" x14ac:dyDescent="0.25">
      <c r="A238" s="126"/>
      <c r="B238" s="127"/>
      <c r="C238" s="127"/>
      <c r="D238" s="127"/>
      <c r="E238" s="127"/>
      <c r="F238" s="70" t="s">
        <v>73</v>
      </c>
      <c r="G238" s="128"/>
      <c r="H238" s="128"/>
      <c r="I238" s="119"/>
    </row>
    <row r="239" spans="1:9" s="161" customFormat="1" x14ac:dyDescent="0.25">
      <c r="A239" s="63">
        <v>44602</v>
      </c>
      <c r="B239" s="129" t="s">
        <v>241</v>
      </c>
      <c r="C239" s="64">
        <v>117</v>
      </c>
      <c r="D239" s="64" t="s">
        <v>27</v>
      </c>
      <c r="E239" s="64">
        <v>30</v>
      </c>
      <c r="F239" s="75"/>
      <c r="G239" s="15" t="s">
        <v>181</v>
      </c>
      <c r="H239" s="15" t="s">
        <v>74</v>
      </c>
      <c r="I239" s="121">
        <v>58500</v>
      </c>
    </row>
    <row r="240" spans="1:9" s="161" customFormat="1" x14ac:dyDescent="0.25">
      <c r="A240" s="63">
        <v>44620</v>
      </c>
      <c r="B240" s="129" t="s">
        <v>242</v>
      </c>
      <c r="C240" s="64">
        <v>118</v>
      </c>
      <c r="D240" s="64" t="s">
        <v>118</v>
      </c>
      <c r="E240" s="64">
        <v>30</v>
      </c>
      <c r="F240" s="75"/>
      <c r="G240" s="15" t="s">
        <v>181</v>
      </c>
      <c r="H240" s="15" t="s">
        <v>74</v>
      </c>
      <c r="I240" s="121">
        <v>56000</v>
      </c>
    </row>
    <row r="241" spans="1:9" x14ac:dyDescent="0.25">
      <c r="A241" s="63"/>
      <c r="B241" s="64"/>
      <c r="C241" s="64"/>
      <c r="D241" s="64"/>
      <c r="E241" s="64"/>
      <c r="F241" s="75"/>
      <c r="G241" s="15"/>
      <c r="H241" s="15"/>
      <c r="I241" s="122">
        <f>SUM(I239:I240)</f>
        <v>114500</v>
      </c>
    </row>
    <row r="242" spans="1:9" x14ac:dyDescent="0.25">
      <c r="A242" s="54"/>
      <c r="B242" s="55"/>
      <c r="C242" s="55"/>
      <c r="D242" s="55"/>
      <c r="E242" s="55"/>
      <c r="F242" s="113"/>
      <c r="G242" s="23"/>
      <c r="H242" s="23"/>
      <c r="I242" s="94"/>
    </row>
    <row r="243" spans="1:9" x14ac:dyDescent="0.25">
      <c r="A243" s="54"/>
      <c r="B243" s="55"/>
      <c r="C243" s="55"/>
      <c r="D243" s="55"/>
      <c r="E243" s="55"/>
      <c r="F243" s="113"/>
      <c r="G243" s="23"/>
      <c r="H243" s="23"/>
      <c r="I243" s="94"/>
    </row>
    <row r="244" spans="1:9" x14ac:dyDescent="0.25">
      <c r="A244" s="39"/>
      <c r="B244" s="40"/>
      <c r="C244" s="40"/>
      <c r="D244" s="40"/>
      <c r="E244" s="40"/>
      <c r="F244" s="95" t="s">
        <v>75</v>
      </c>
      <c r="G244" s="42"/>
      <c r="H244" s="42"/>
      <c r="I244" s="96"/>
    </row>
    <row r="245" spans="1:9" x14ac:dyDescent="0.25">
      <c r="A245" s="44">
        <v>44655</v>
      </c>
      <c r="B245" s="46"/>
      <c r="C245" s="46">
        <v>1051</v>
      </c>
      <c r="D245" s="46" t="s">
        <v>243</v>
      </c>
      <c r="E245" s="46"/>
      <c r="F245" s="115"/>
      <c r="G245" s="33" t="s">
        <v>244</v>
      </c>
      <c r="H245" s="33" t="s">
        <v>76</v>
      </c>
      <c r="I245" s="97">
        <v>31270</v>
      </c>
    </row>
    <row r="246" spans="1:9" x14ac:dyDescent="0.25">
      <c r="A246" s="44"/>
      <c r="B246" s="46" t="s">
        <v>59</v>
      </c>
      <c r="C246" s="46"/>
      <c r="D246" s="46"/>
      <c r="E246" s="46"/>
      <c r="F246" s="115"/>
      <c r="G246" s="33"/>
      <c r="H246" s="33"/>
      <c r="I246" s="92">
        <f>SUM(I245:I245)</f>
        <v>31270</v>
      </c>
    </row>
    <row r="247" spans="1:9" x14ac:dyDescent="0.25">
      <c r="A247" s="54"/>
      <c r="B247" s="55"/>
      <c r="C247" s="55"/>
      <c r="D247" s="55"/>
      <c r="E247" s="55"/>
      <c r="F247" s="113"/>
      <c r="G247" s="23"/>
      <c r="H247" s="23"/>
      <c r="I247" s="94"/>
    </row>
    <row r="248" spans="1:9" x14ac:dyDescent="0.25">
      <c r="A248" s="54"/>
      <c r="B248" s="55"/>
      <c r="C248" s="55"/>
      <c r="D248" s="55"/>
      <c r="E248" s="55"/>
      <c r="F248" s="113"/>
      <c r="G248" s="23"/>
      <c r="H248" s="23"/>
      <c r="I248" s="94"/>
    </row>
    <row r="249" spans="1:9" x14ac:dyDescent="0.25">
      <c r="A249" s="87"/>
      <c r="B249" s="88"/>
      <c r="C249" s="88"/>
      <c r="D249" s="88"/>
      <c r="E249" s="88"/>
      <c r="F249" s="89"/>
      <c r="G249" s="89"/>
      <c r="H249" s="89"/>
      <c r="I249" s="57"/>
    </row>
    <row r="250" spans="1:9" x14ac:dyDescent="0.25">
      <c r="A250" s="87"/>
      <c r="B250" s="88"/>
      <c r="C250" s="88"/>
      <c r="D250" s="88"/>
      <c r="E250" s="88"/>
      <c r="F250" s="89"/>
      <c r="G250" s="89"/>
      <c r="H250" s="89"/>
      <c r="I250" s="57"/>
    </row>
    <row r="251" spans="1:9" x14ac:dyDescent="0.25">
      <c r="A251" s="50"/>
      <c r="B251" s="46"/>
      <c r="C251" s="46"/>
      <c r="D251" s="46"/>
      <c r="E251" s="46"/>
      <c r="F251" s="76" t="s">
        <v>25</v>
      </c>
      <c r="G251" s="77" t="s">
        <v>77</v>
      </c>
      <c r="H251" s="77"/>
      <c r="I251" s="78">
        <f>I222+I227+I235+I241+I246</f>
        <v>707805.32000000007</v>
      </c>
    </row>
    <row r="252" spans="1:9" x14ac:dyDescent="0.25">
      <c r="A252" s="54"/>
      <c r="B252" s="88"/>
      <c r="C252" s="88"/>
      <c r="D252" s="88"/>
      <c r="E252" s="88"/>
      <c r="F252" s="93"/>
      <c r="G252" s="23"/>
      <c r="H252" s="23"/>
      <c r="I252" s="94"/>
    </row>
    <row r="253" spans="1:9" x14ac:dyDescent="0.25">
      <c r="A253" s="54"/>
      <c r="B253" s="88"/>
      <c r="C253" s="88"/>
      <c r="D253" s="88"/>
      <c r="E253" s="88"/>
      <c r="F253" s="93"/>
      <c r="G253" s="23"/>
      <c r="H253" s="23"/>
      <c r="I253" s="94"/>
    </row>
    <row r="254" spans="1:9" ht="15.75" thickBot="1" x14ac:dyDescent="0.3">
      <c r="A254" s="54"/>
      <c r="B254" s="88"/>
      <c r="C254" s="88"/>
      <c r="D254" s="88"/>
      <c r="E254" s="88"/>
      <c r="F254" s="93"/>
      <c r="G254" s="23"/>
      <c r="H254" s="23"/>
      <c r="I254" s="94"/>
    </row>
    <row r="255" spans="1:9" ht="15.75" thickBot="1" x14ac:dyDescent="0.3">
      <c r="A255" s="131"/>
      <c r="B255" s="132"/>
      <c r="C255" s="133"/>
      <c r="D255" s="133"/>
      <c r="E255" s="133"/>
      <c r="F255" s="134" t="s">
        <v>78</v>
      </c>
      <c r="G255" s="135" t="s">
        <v>26</v>
      </c>
      <c r="H255" s="136"/>
      <c r="I255" s="137">
        <f>I56+I128+I163+I215+I251</f>
        <v>5043484.05</v>
      </c>
    </row>
    <row r="256" spans="1:9" x14ac:dyDescent="0.25">
      <c r="A256" s="138"/>
      <c r="B256" s="88"/>
      <c r="C256" s="88"/>
      <c r="D256" s="88"/>
      <c r="E256" s="88"/>
      <c r="F256" s="139"/>
      <c r="G256" s="113"/>
      <c r="H256" s="113"/>
      <c r="I256" s="57"/>
    </row>
    <row r="257" spans="1:9" x14ac:dyDescent="0.25">
      <c r="A257" s="138" t="s">
        <v>245</v>
      </c>
      <c r="B257" s="88"/>
      <c r="C257" s="88"/>
      <c r="D257" s="88"/>
      <c r="E257" s="88"/>
      <c r="F257" s="139" t="s">
        <v>59</v>
      </c>
      <c r="G257" s="113"/>
      <c r="H257" s="113"/>
      <c r="I257" s="57"/>
    </row>
    <row r="258" spans="1:9" x14ac:dyDescent="0.25">
      <c r="A258" s="138"/>
      <c r="B258" s="88"/>
      <c r="C258" s="88"/>
      <c r="D258" s="88"/>
      <c r="E258" s="88"/>
      <c r="F258" s="139"/>
      <c r="G258" s="113"/>
      <c r="H258" s="113"/>
      <c r="I258" s="57"/>
    </row>
    <row r="259" spans="1:9" x14ac:dyDescent="0.25">
      <c r="A259" s="138"/>
      <c r="B259" s="88"/>
      <c r="C259" s="88"/>
      <c r="D259" s="88"/>
      <c r="E259" s="88"/>
      <c r="F259" s="139"/>
      <c r="G259" s="113"/>
      <c r="H259" s="113"/>
      <c r="I259" s="57"/>
    </row>
    <row r="260" spans="1:9" x14ac:dyDescent="0.25">
      <c r="A260" s="87"/>
      <c r="B260" s="88"/>
      <c r="C260" s="88"/>
      <c r="D260" s="88"/>
      <c r="E260" s="88"/>
      <c r="F260" s="89" t="s">
        <v>79</v>
      </c>
      <c r="G260" s="90"/>
      <c r="H260" s="90"/>
      <c r="I260" s="94"/>
    </row>
    <row r="261" spans="1:9" x14ac:dyDescent="0.25">
      <c r="A261" s="186" t="s">
        <v>80</v>
      </c>
      <c r="B261" s="186"/>
      <c r="C261" s="186"/>
      <c r="D261" s="87"/>
      <c r="E261" s="87"/>
      <c r="F261" s="140"/>
      <c r="G261" s="170" t="s">
        <v>81</v>
      </c>
      <c r="H261" s="90"/>
      <c r="I261" s="90"/>
    </row>
    <row r="262" spans="1:9" x14ac:dyDescent="0.25">
      <c r="A262" s="187" t="s">
        <v>82</v>
      </c>
      <c r="B262" s="187"/>
      <c r="C262" s="187"/>
      <c r="D262" s="171"/>
      <c r="E262" s="171"/>
      <c r="F262" s="140"/>
      <c r="G262" s="172" t="s">
        <v>83</v>
      </c>
      <c r="H262" s="160"/>
      <c r="I262" s="160"/>
    </row>
    <row r="263" spans="1:9" x14ac:dyDescent="0.25">
      <c r="A263" s="141"/>
      <c r="B263" s="88"/>
      <c r="C263" s="142"/>
      <c r="D263" s="142"/>
      <c r="E263" s="142"/>
      <c r="F263" s="116"/>
      <c r="G263" s="143"/>
      <c r="H263" s="143"/>
      <c r="I263" s="116"/>
    </row>
    <row r="264" spans="1:9" x14ac:dyDescent="0.25">
      <c r="A264" s="144"/>
      <c r="B264" s="88"/>
      <c r="C264" s="116"/>
      <c r="D264" s="185" t="s">
        <v>84</v>
      </c>
      <c r="E264" s="185"/>
      <c r="F264" s="185"/>
      <c r="G264" s="163"/>
      <c r="H264" s="143"/>
      <c r="I264" s="116"/>
    </row>
    <row r="265" spans="1:9" x14ac:dyDescent="0.25">
      <c r="A265" s="144"/>
      <c r="B265" s="88"/>
      <c r="C265" s="142"/>
      <c r="D265" s="190" t="s">
        <v>85</v>
      </c>
      <c r="E265" s="190"/>
      <c r="F265" s="190"/>
      <c r="G265" s="116"/>
      <c r="H265" s="116"/>
      <c r="I265" s="116"/>
    </row>
    <row r="266" spans="1:9" x14ac:dyDescent="0.25">
      <c r="A266" s="145"/>
      <c r="B266" s="146"/>
      <c r="C266" s="147"/>
      <c r="D266" s="147"/>
      <c r="E266" s="147"/>
      <c r="F266" s="148"/>
      <c r="G266" s="148"/>
      <c r="H266" s="148"/>
      <c r="I266" s="148"/>
    </row>
    <row r="267" spans="1:9" x14ac:dyDescent="0.25">
      <c r="A267" s="145"/>
      <c r="B267" s="146"/>
      <c r="C267" s="147"/>
      <c r="D267" s="147"/>
      <c r="E267" s="147"/>
      <c r="F267" s="148"/>
      <c r="G267" s="148"/>
      <c r="H267" s="148"/>
      <c r="I267" s="148"/>
    </row>
    <row r="268" spans="1:9" x14ac:dyDescent="0.25">
      <c r="A268" s="145"/>
      <c r="B268" s="146"/>
      <c r="C268" s="147"/>
      <c r="D268" s="147"/>
      <c r="E268" s="147"/>
      <c r="F268" s="148"/>
      <c r="G268" s="148"/>
      <c r="H268" s="148"/>
      <c r="I268" s="148"/>
    </row>
  </sheetData>
  <mergeCells count="5">
    <mergeCell ref="A262:C262"/>
    <mergeCell ref="D265:F265"/>
    <mergeCell ref="A5:I5"/>
    <mergeCell ref="A6:I6"/>
    <mergeCell ref="A261:C261"/>
  </mergeCells>
  <pageMargins left="0.70866141732283472" right="0.70866141732283472" top="0.74803149606299213" bottom="0.74803149606299213" header="0.31496062992125984" footer="0.31496062992125984"/>
  <pageSetup scale="85" orientation="landscape" horizontalDpi="1200" verticalDpi="0" r:id="rId1"/>
  <headerFooter>
    <oddHeader>Página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Luz</dc:creator>
  <cp:lastModifiedBy>Yadenis Toribio</cp:lastModifiedBy>
  <cp:lastPrinted>2022-05-03T13:40:35Z</cp:lastPrinted>
  <dcterms:created xsi:type="dcterms:W3CDTF">2022-02-10T15:13:35Z</dcterms:created>
  <dcterms:modified xsi:type="dcterms:W3CDTF">2022-05-03T16:54:38Z</dcterms:modified>
</cp:coreProperties>
</file>