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Cuentas Por Pagar Suplidores\Cuentas por Pagar Formato EXCEL\"/>
    </mc:Choice>
  </mc:AlternateContent>
  <bookViews>
    <workbookView xWindow="0" yWindow="0" windowWidth="19200" windowHeight="11595"/>
  </bookViews>
  <sheets>
    <sheet name="Cuentas po Pagar Julio 202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1" l="1"/>
  <c r="I113" i="1"/>
  <c r="I108" i="1"/>
  <c r="I116" i="1" s="1"/>
  <c r="I102" i="1"/>
  <c r="I99" i="1"/>
  <c r="I86" i="1"/>
  <c r="I81" i="1"/>
  <c r="I75" i="1"/>
  <c r="I66" i="1"/>
  <c r="I51" i="1"/>
  <c r="I45" i="1"/>
  <c r="I69" i="1" s="1"/>
  <c r="I36" i="1"/>
  <c r="I23" i="1"/>
  <c r="I39" i="1" s="1"/>
  <c r="I17" i="1"/>
  <c r="I14" i="1"/>
  <c r="I120" i="1" l="1"/>
  <c r="I140" i="1" s="1"/>
</calcChain>
</file>

<file path=xl/sharedStrings.xml><?xml version="1.0" encoding="utf-8"?>
<sst xmlns="http://schemas.openxmlformats.org/spreadsheetml/2006/main" count="176" uniqueCount="109">
  <si>
    <t>CUENTAS POR PAGAR AL  31/07/2022.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</si>
  <si>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</si>
  <si>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</si>
  <si>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</si>
  <si>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</si>
  <si>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</si>
  <si>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</si>
  <si>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</si>
  <si>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</si>
  <si>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</si>
  <si>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AIR LIQUIDE DOMINICANA, SAS.</t>
  </si>
  <si>
    <t>B1500018563</t>
  </si>
  <si>
    <t>C/OXIGENO MEDICO</t>
  </si>
  <si>
    <t>2372-03</t>
  </si>
  <si>
    <t>B1500018606</t>
  </si>
  <si>
    <t>SUB TOTAL RD$...................................................................................</t>
  </si>
  <si>
    <t>………………………………………….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</si>
  <si>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</si>
  <si>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</si>
  <si>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</si>
  <si>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</si>
  <si>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</si>
  <si>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</si>
  <si>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HOSPIFAR, SRL.</t>
  </si>
  <si>
    <t>ESTA PARA PAGO EN EL SNS</t>
  </si>
  <si>
    <t>C/LINEA DE INFUSION</t>
  </si>
  <si>
    <t>2393-01</t>
  </si>
  <si>
    <t>C/HILO</t>
  </si>
  <si>
    <t>C/VOLUVEN</t>
  </si>
  <si>
    <t>2341-01</t>
  </si>
  <si>
    <t>C/JABON CLORHEXIDINA</t>
  </si>
  <si>
    <t>C/LINEA INFUSION</t>
  </si>
  <si>
    <t>C/GAS BIOLENE</t>
  </si>
  <si>
    <t>C/CAL SODADA CANISTER</t>
  </si>
  <si>
    <t>KELNET COMPUTER EIRL</t>
  </si>
  <si>
    <t>2022-00190</t>
  </si>
  <si>
    <t>B1500000454</t>
  </si>
  <si>
    <t>C/BOCINA, DISP. DE CINTA</t>
  </si>
  <si>
    <t>2613-01</t>
  </si>
  <si>
    <t>LA TERRAZA DE GAZCUE RANOVA, SRL.</t>
  </si>
  <si>
    <t>OCM1117</t>
  </si>
  <si>
    <t>B1500000196</t>
  </si>
  <si>
    <t>C/SERVICIO DE CATERING</t>
  </si>
  <si>
    <t>2292-03</t>
  </si>
  <si>
    <t>B1500000198</t>
  </si>
  <si>
    <t>P/SERVICIOS DE CATERING</t>
  </si>
  <si>
    <t>MULT. ASCENS. DEL CARIBE</t>
  </si>
  <si>
    <t>No. TEL. PERTENECE A OTRA EMPRESA. (NO LOCALIZABLE)</t>
  </si>
  <si>
    <t>P/MANT. ASCENSORES</t>
  </si>
  <si>
    <t>NCF REPETIDO</t>
  </si>
  <si>
    <t>PRO PHARMACEUTICAL PEÑA, SRL.</t>
  </si>
  <si>
    <t>2022-00210</t>
  </si>
  <si>
    <t>1793</t>
  </si>
  <si>
    <t>B1500000670</t>
  </si>
  <si>
    <t>C/JERINGUILLA INSULINA</t>
  </si>
  <si>
    <t>RAMIREZ &amp; MOJICA, SRL</t>
  </si>
  <si>
    <t>2022-00132</t>
  </si>
  <si>
    <t>9-9732</t>
  </si>
  <si>
    <t>B1500001031</t>
  </si>
  <si>
    <t>C/UPS</t>
  </si>
  <si>
    <t>2022-00212</t>
  </si>
  <si>
    <t>9-9867</t>
  </si>
  <si>
    <t>B1500001167</t>
  </si>
  <si>
    <t>ROFASA FARMA, EIRL.</t>
  </si>
  <si>
    <t>2022-00214</t>
  </si>
  <si>
    <t>B1500000448</t>
  </si>
  <si>
    <t>C/MEDICAMENTOS</t>
  </si>
  <si>
    <t xml:space="preserve"> </t>
  </si>
  <si>
    <t>SANCHEZ MANCEBO, S.R.L.</t>
  </si>
  <si>
    <t>NO AL DIA CON LA DGII</t>
  </si>
  <si>
    <t>C/COMBUSTIBLE</t>
  </si>
  <si>
    <t>2371-02</t>
  </si>
  <si>
    <t>OCM15</t>
  </si>
  <si>
    <t>OCM335</t>
  </si>
  <si>
    <t>OCM336</t>
  </si>
  <si>
    <t>OCM337</t>
  </si>
  <si>
    <t>OCM338</t>
  </si>
  <si>
    <t>OCM339</t>
  </si>
  <si>
    <t>TECNOMED CARIBBEAN, SRL</t>
  </si>
  <si>
    <t>OCM1119</t>
  </si>
  <si>
    <t>B150000023</t>
  </si>
  <si>
    <t>C/TRANSDUCTOR CARDIACO DE SONOGRAFIA</t>
  </si>
  <si>
    <t>2631-01</t>
  </si>
  <si>
    <t>V ENERGY, S.A.</t>
  </si>
  <si>
    <t>B1500147683</t>
  </si>
  <si>
    <t>C/CUPONES COMBUSTIBLE</t>
  </si>
  <si>
    <t>2371-01</t>
  </si>
  <si>
    <t>………………………………</t>
  </si>
  <si>
    <t>TOTAL RD$.........…………………..</t>
  </si>
  <si>
    <t>Total de Suplidores: 12.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</si>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</sst>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14" fontId="2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3" fillId="2" borderId="0" xfId="0" applyNumberFormat="1" applyFont="1" applyFill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/>
    <xf numFmtId="14" fontId="8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/>
    <xf numFmtId="4" fontId="8" fillId="3" borderId="2" xfId="0" applyNumberFormat="1" applyFont="1" applyFill="1" applyBorder="1" applyAlignment="1">
      <alignment horizontal="right"/>
    </xf>
    <xf numFmtId="0" fontId="0" fillId="0" borderId="0" xfId="0" applyFill="1" applyBorder="1"/>
    <xf numFmtId="14" fontId="8" fillId="0" borderId="4" xfId="0" applyNumberFormat="1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9" fillId="0" borderId="4" xfId="0" applyFont="1" applyFill="1" applyBorder="1" applyAlignment="1"/>
    <xf numFmtId="4" fontId="8" fillId="0" borderId="4" xfId="0" applyNumberFormat="1" applyFont="1" applyFill="1" applyBorder="1" applyAlignment="1"/>
    <xf numFmtId="14" fontId="9" fillId="0" borderId="4" xfId="0" applyNumberFormat="1" applyFont="1" applyFill="1" applyBorder="1" applyAlignment="1"/>
    <xf numFmtId="0" fontId="9" fillId="0" borderId="4" xfId="0" applyFont="1" applyFill="1" applyBorder="1" applyAlignment="1">
      <alignment horizontal="center"/>
    </xf>
    <xf numFmtId="4" fontId="9" fillId="0" borderId="4" xfId="0" applyNumberFormat="1" applyFont="1" applyFill="1" applyBorder="1" applyAlignment="1"/>
    <xf numFmtId="1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horizontal="right"/>
    </xf>
    <xf numFmtId="14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/>
    <xf numFmtId="4" fontId="9" fillId="4" borderId="4" xfId="0" applyNumberFormat="1" applyFont="1" applyFill="1" applyBorder="1"/>
    <xf numFmtId="14" fontId="8" fillId="3" borderId="4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8" fillId="3" borderId="4" xfId="0" applyFont="1" applyFill="1" applyBorder="1" applyAlignment="1"/>
    <xf numFmtId="4" fontId="9" fillId="3" borderId="4" xfId="0" applyNumberFormat="1" applyFont="1" applyFill="1" applyBorder="1" applyAlignment="1">
      <alignment horizontal="right"/>
    </xf>
    <xf numFmtId="1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4" fontId="9" fillId="0" borderId="4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9" fillId="3" borderId="4" xfId="0" applyFont="1" applyFill="1" applyBorder="1"/>
    <xf numFmtId="4" fontId="9" fillId="3" borderId="4" xfId="0" applyNumberFormat="1" applyFont="1" applyFill="1" applyBorder="1"/>
    <xf numFmtId="4" fontId="8" fillId="0" borderId="4" xfId="0" applyNumberFormat="1" applyFont="1" applyFill="1" applyBorder="1"/>
    <xf numFmtId="4" fontId="9" fillId="0" borderId="4" xfId="0" applyNumberFormat="1" applyFont="1" applyFill="1" applyBorder="1"/>
    <xf numFmtId="4" fontId="12" fillId="0" borderId="0" xfId="0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14" fontId="7" fillId="0" borderId="0" xfId="0" applyNumberFormat="1" applyFont="1" applyFill="1" applyBorder="1" applyAlignment="1">
      <alignment horizontal="center"/>
    </xf>
    <xf numFmtId="0" fontId="9" fillId="3" borderId="4" xfId="0" applyFont="1" applyFill="1" applyBorder="1" applyAlignment="1"/>
    <xf numFmtId="14" fontId="9" fillId="3" borderId="4" xfId="0" applyNumberFormat="1" applyFont="1" applyFill="1" applyBorder="1" applyAlignment="1">
      <alignment horizontal="center"/>
    </xf>
    <xf numFmtId="0" fontId="9" fillId="3" borderId="4" xfId="0" applyNumberFormat="1" applyFont="1" applyFill="1" applyBorder="1" applyAlignment="1">
      <alignment horizontal="center"/>
    </xf>
    <xf numFmtId="0" fontId="9" fillId="3" borderId="5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/>
    <xf numFmtId="4" fontId="9" fillId="3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/>
    <xf numFmtId="4" fontId="8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/>
    </xf>
    <xf numFmtId="4" fontId="8" fillId="0" borderId="0" xfId="0" applyNumberFormat="1" applyFont="1" applyFill="1" applyBorder="1"/>
    <xf numFmtId="0" fontId="9" fillId="3" borderId="2" xfId="0" applyNumberFormat="1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top"/>
    </xf>
    <xf numFmtId="4" fontId="8" fillId="0" borderId="6" xfId="0" applyNumberFormat="1" applyFont="1" applyFill="1" applyBorder="1"/>
    <xf numFmtId="4" fontId="9" fillId="0" borderId="6" xfId="0" applyNumberFormat="1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9" fillId="3" borderId="4" xfId="0" applyFont="1" applyFill="1" applyBorder="1" applyAlignment="1">
      <alignment horizontal="left" vertical="top"/>
    </xf>
    <xf numFmtId="43" fontId="12" fillId="3" borderId="4" xfId="1" applyFont="1" applyFill="1" applyBorder="1" applyAlignment="1" applyProtection="1">
      <alignment horizontal="right"/>
    </xf>
    <xf numFmtId="0" fontId="0" fillId="0" borderId="4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/>
    <xf numFmtId="4" fontId="9" fillId="3" borderId="2" xfId="0" applyNumberFormat="1" applyFont="1" applyFill="1" applyBorder="1"/>
    <xf numFmtId="1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4" fontId="8" fillId="3" borderId="6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8" fillId="3" borderId="6" xfId="0" applyFont="1" applyFill="1" applyBorder="1" applyAlignment="1"/>
    <xf numFmtId="4" fontId="9" fillId="3" borderId="6" xfId="0" applyNumberFormat="1" applyFont="1" applyFill="1" applyBorder="1"/>
    <xf numFmtId="14" fontId="9" fillId="0" borderId="6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/>
    <xf numFmtId="164" fontId="9" fillId="4" borderId="4" xfId="0" applyNumberFormat="1" applyFont="1" applyFill="1" applyBorder="1"/>
    <xf numFmtId="14" fontId="8" fillId="0" borderId="8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NumberFormat="1" applyFont="1" applyFill="1" applyBorder="1"/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4" fontId="9" fillId="3" borderId="1" xfId="0" applyNumberFormat="1" applyFont="1" applyFill="1" applyBorder="1" applyAlignment="1">
      <alignment horizontal="right"/>
    </xf>
    <xf numFmtId="14" fontId="9" fillId="0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14" fontId="9" fillId="5" borderId="11" xfId="0" applyNumberFormat="1" applyFont="1" applyFill="1" applyBorder="1"/>
    <xf numFmtId="0" fontId="8" fillId="5" borderId="12" xfId="0" applyNumberFormat="1" applyFont="1" applyFill="1" applyBorder="1" applyAlignment="1">
      <alignment horizontal="center"/>
    </xf>
    <xf numFmtId="0" fontId="8" fillId="5" borderId="13" xfId="0" applyNumberFormat="1" applyFont="1" applyFill="1" applyBorder="1" applyAlignment="1">
      <alignment horizontal="center"/>
    </xf>
    <xf numFmtId="0" fontId="9" fillId="5" borderId="1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0" fillId="0" borderId="15" xfId="0" applyFont="1" applyFill="1" applyBorder="1"/>
    <xf numFmtId="0" fontId="9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0" fillId="0" borderId="15" xfId="0" applyFont="1" applyBorder="1"/>
    <xf numFmtId="0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4" fontId="8" fillId="0" borderId="18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9" fillId="0" borderId="2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4" fontId="8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8" fillId="0" borderId="24" xfId="0" applyNumberFormat="1" applyFont="1" applyFill="1" applyBorder="1" applyAlignment="1">
      <alignment horizontal="center"/>
    </xf>
    <xf numFmtId="0" fontId="0" fillId="0" borderId="23" xfId="0" applyFont="1" applyBorder="1"/>
    <xf numFmtId="4" fontId="8" fillId="0" borderId="0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4" fontId="9" fillId="5" borderId="12" xfId="0" applyNumberFormat="1" applyFont="1" applyFill="1" applyBorder="1" applyAlignment="1">
      <alignment horizontal="right"/>
    </xf>
    <xf numFmtId="4" fontId="9" fillId="5" borderId="14" xfId="0" applyNumberFormat="1" applyFont="1" applyFill="1" applyBorder="1" applyAlignment="1">
      <alignment horizontal="right"/>
    </xf>
    <xf numFmtId="14" fontId="9" fillId="0" borderId="8" xfId="0" applyNumberFormat="1" applyFont="1" applyFill="1" applyBorder="1" applyAlignment="1">
      <alignment horizontal="center"/>
    </xf>
    <xf numFmtId="14" fontId="8" fillId="0" borderId="26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14" fontId="15" fillId="0" borderId="0" xfId="0" applyNumberFormat="1" applyFont="1" applyFill="1"/>
    <xf numFmtId="0" fontId="8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114300</xdr:rowOff>
    </xdr:from>
    <xdr:to>
      <xdr:col>1</xdr:col>
      <xdr:colOff>390525</xdr:colOff>
      <xdr:row>4</xdr:row>
      <xdr:rowOff>180975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96202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2781300</xdr:colOff>
      <xdr:row>1</xdr:row>
      <xdr:rowOff>152400</xdr:rowOff>
    </xdr:from>
    <xdr:to>
      <xdr:col>8</xdr:col>
      <xdr:colOff>714375</xdr:colOff>
      <xdr:row>5</xdr:row>
      <xdr:rowOff>47625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52400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topLeftCell="A83" workbookViewId="0">
      <selection activeCell="A6" sqref="A6:I6"/>
    </sheetView>
  </sheetViews>
  <sheetFormatPr baseColWidth="10" defaultRowHeight="15" x14ac:dyDescent="0.25"/>
  <cols>
    <col min="3" max="3" width="12.42578125" bestFit="1" customWidth="1"/>
    <col min="4" max="4" width="13.85546875" bestFit="1" customWidth="1"/>
    <col min="5" max="5" width="12" customWidth="1"/>
    <col min="7" max="7" width="51.5703125" customWidth="1"/>
    <col min="8" max="8" width="16.85546875" bestFit="1" customWidth="1"/>
    <col min="9" max="9" width="13" bestFit="1" customWidth="1"/>
  </cols>
  <sheetData>
    <row r="1" spans="1:9" hidden="1" x14ac:dyDescent="0.25">
      <c r="A1" s="1"/>
      <c r="B1" s="2"/>
      <c r="C1" s="3"/>
      <c r="D1" s="3"/>
      <c r="E1" s="3"/>
      <c r="F1" s="4"/>
      <c r="G1" s="4"/>
      <c r="H1" s="4"/>
      <c r="I1" s="4"/>
    </row>
    <row r="2" spans="1:9" x14ac:dyDescent="0.25">
      <c r="A2" s="5"/>
      <c r="I2" s="6"/>
    </row>
    <row r="3" spans="1:9" x14ac:dyDescent="0.25">
      <c r="A3" s="5"/>
      <c r="I3" s="6"/>
    </row>
    <row r="4" spans="1:9" x14ac:dyDescent="0.25">
      <c r="A4" s="5"/>
      <c r="F4" s="7"/>
      <c r="I4" s="6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9" t="s">
        <v>0</v>
      </c>
      <c r="B6" s="9"/>
      <c r="C6" s="9"/>
      <c r="D6" s="9"/>
      <c r="E6" s="9"/>
      <c r="F6" s="9"/>
      <c r="G6" s="9"/>
      <c r="H6" s="9"/>
      <c r="I6" s="9"/>
    </row>
    <row r="7" spans="1:9" ht="15.75" thickBot="1" x14ac:dyDescent="0.3">
      <c r="A7" s="10"/>
      <c r="B7" s="11"/>
      <c r="C7" s="11"/>
      <c r="D7" s="11"/>
      <c r="E7" s="11"/>
      <c r="F7" s="12"/>
      <c r="G7" s="12"/>
      <c r="H7" s="12"/>
      <c r="I7" s="12"/>
    </row>
    <row r="8" spans="1:9" ht="39.75" thickBot="1" x14ac:dyDescent="0.3">
      <c r="A8" s="13" t="s">
        <v>1</v>
      </c>
      <c r="B8" s="14" t="s">
        <v>2</v>
      </c>
      <c r="C8" s="15" t="s">
        <v>3</v>
      </c>
      <c r="D8" s="14" t="s">
        <v>4</v>
      </c>
      <c r="E8" s="16" t="s">
        <v>5</v>
      </c>
      <c r="F8" s="17" t="s">
        <v>6</v>
      </c>
      <c r="G8" s="18" t="s">
        <v>7</v>
      </c>
      <c r="H8" s="17" t="s">
        <v>8</v>
      </c>
      <c r="I8" s="17" t="s">
        <v>9</v>
      </c>
    </row>
    <row r="9" spans="1:9" x14ac:dyDescent="0.25">
      <c r="A9" s="19"/>
      <c r="B9" s="20"/>
      <c r="C9" s="21"/>
      <c r="D9" s="20"/>
      <c r="E9" s="22"/>
      <c r="F9" s="23"/>
      <c r="G9" s="24"/>
      <c r="H9" s="23"/>
      <c r="I9" s="23"/>
    </row>
    <row r="10" spans="1:9" ht="0.75" customHeight="1" x14ac:dyDescent="0.25">
      <c r="A10" s="25"/>
      <c r="B10" s="26"/>
      <c r="C10" s="26"/>
      <c r="D10" s="26"/>
      <c r="E10" s="27"/>
      <c r="F10" s="26"/>
      <c r="G10" s="26"/>
      <c r="H10" s="26"/>
      <c r="I10" s="28"/>
    </row>
    <row r="11" spans="1:9" s="34" customFormat="1" x14ac:dyDescent="0.25">
      <c r="A11" s="29"/>
      <c r="B11" s="30"/>
      <c r="C11" s="30"/>
      <c r="D11" s="30"/>
      <c r="E11" s="30"/>
      <c r="F11" s="31" t="s">
        <v>10</v>
      </c>
      <c r="G11" s="32"/>
      <c r="H11" s="32"/>
      <c r="I11" s="33"/>
    </row>
    <row r="12" spans="1:9" s="34" customFormat="1" x14ac:dyDescent="0.25">
      <c r="A12" s="35">
        <v>44756</v>
      </c>
      <c r="B12" s="36"/>
      <c r="C12" s="36">
        <v>66975</v>
      </c>
      <c r="D12" s="37" t="s">
        <v>11</v>
      </c>
      <c r="E12" s="36">
        <v>30</v>
      </c>
      <c r="F12" s="38"/>
      <c r="G12" s="37" t="s">
        <v>12</v>
      </c>
      <c r="H12" s="37" t="s">
        <v>13</v>
      </c>
      <c r="I12" s="39">
        <v>5503.79</v>
      </c>
    </row>
    <row r="13" spans="1:9" s="34" customFormat="1" x14ac:dyDescent="0.25">
      <c r="A13" s="35">
        <v>44760</v>
      </c>
      <c r="B13" s="36"/>
      <c r="C13" s="36">
        <v>67221</v>
      </c>
      <c r="D13" s="37" t="s">
        <v>14</v>
      </c>
      <c r="E13" s="36">
        <v>30</v>
      </c>
      <c r="F13" s="38"/>
      <c r="G13" s="37" t="s">
        <v>12</v>
      </c>
      <c r="H13" s="37" t="s">
        <v>13</v>
      </c>
      <c r="I13" s="39">
        <v>6421.08</v>
      </c>
    </row>
    <row r="14" spans="1:9" s="34" customFormat="1" x14ac:dyDescent="0.25">
      <c r="A14" s="40"/>
      <c r="B14" s="41"/>
      <c r="C14" s="38"/>
      <c r="D14" s="38"/>
      <c r="E14" s="41"/>
      <c r="F14" s="38"/>
      <c r="G14" s="38"/>
      <c r="H14" s="38"/>
      <c r="I14" s="42">
        <f>SUM(I12:I13)</f>
        <v>11924.869999999999</v>
      </c>
    </row>
    <row r="15" spans="1:9" x14ac:dyDescent="0.25">
      <c r="A15" s="43"/>
      <c r="B15" s="44"/>
      <c r="C15" s="44"/>
      <c r="D15" s="44"/>
      <c r="E15" s="44"/>
      <c r="F15" s="45"/>
      <c r="G15" s="26"/>
      <c r="H15" s="26"/>
      <c r="I15" s="46"/>
    </row>
    <row r="16" spans="1:9" x14ac:dyDescent="0.25">
      <c r="A16" s="43"/>
      <c r="B16" s="44"/>
      <c r="C16" s="44"/>
      <c r="D16" s="44"/>
      <c r="E16" s="44"/>
      <c r="F16" s="45"/>
      <c r="G16" s="26"/>
      <c r="H16" s="26"/>
      <c r="I16" s="46"/>
    </row>
    <row r="17" spans="1:9" x14ac:dyDescent="0.25">
      <c r="A17" s="47"/>
      <c r="B17" s="48"/>
      <c r="C17" s="48"/>
      <c r="D17" s="48"/>
      <c r="E17" s="48"/>
      <c r="F17" s="49" t="s">
        <v>15</v>
      </c>
      <c r="G17" s="50" t="s">
        <v>16</v>
      </c>
      <c r="H17" s="50"/>
      <c r="I17" s="51">
        <f>I14</f>
        <v>11924.869999999999</v>
      </c>
    </row>
    <row r="18" spans="1:9" x14ac:dyDescent="0.25">
      <c r="A18" s="43"/>
      <c r="B18" s="44"/>
      <c r="C18" s="44"/>
      <c r="D18" s="44"/>
      <c r="E18" s="44"/>
      <c r="F18" s="45"/>
      <c r="G18" s="26"/>
      <c r="H18" s="26"/>
      <c r="I18" s="46"/>
    </row>
    <row r="19" spans="1:9" x14ac:dyDescent="0.25">
      <c r="A19" s="43"/>
      <c r="B19" s="44"/>
      <c r="C19" s="44"/>
      <c r="D19" s="44"/>
      <c r="E19" s="44"/>
      <c r="F19" s="45"/>
      <c r="G19" s="26"/>
      <c r="H19" s="26"/>
      <c r="I19" s="46"/>
    </row>
    <row r="20" spans="1:9" x14ac:dyDescent="0.25">
      <c r="A20" s="43"/>
      <c r="B20" s="44"/>
      <c r="C20" s="44"/>
      <c r="D20" s="44"/>
      <c r="E20" s="44"/>
      <c r="F20" s="45"/>
      <c r="G20" s="26"/>
      <c r="H20" s="26"/>
      <c r="I20" s="46"/>
    </row>
    <row r="21" spans="1:9" x14ac:dyDescent="0.25">
      <c r="A21" s="52"/>
      <c r="B21" s="53"/>
      <c r="C21" s="53"/>
      <c r="D21" s="53"/>
      <c r="E21" s="53"/>
      <c r="F21" s="54" t="s">
        <v>17</v>
      </c>
      <c r="G21" s="55"/>
      <c r="H21" s="55"/>
      <c r="I21" s="56"/>
    </row>
    <row r="22" spans="1:9" x14ac:dyDescent="0.25">
      <c r="A22" s="57">
        <v>43866</v>
      </c>
      <c r="B22" s="58" t="s">
        <v>18</v>
      </c>
      <c r="C22" s="58">
        <v>79255</v>
      </c>
      <c r="D22" s="58" t="s">
        <v>19</v>
      </c>
      <c r="E22" s="58"/>
      <c r="F22" s="59" t="s">
        <v>20</v>
      </c>
      <c r="G22" s="37" t="s">
        <v>21</v>
      </c>
      <c r="H22" s="37" t="s">
        <v>22</v>
      </c>
      <c r="I22" s="60">
        <v>17097.61</v>
      </c>
    </row>
    <row r="23" spans="1:9" x14ac:dyDescent="0.25">
      <c r="A23" s="57"/>
      <c r="B23" s="58"/>
      <c r="C23" s="58"/>
      <c r="D23" s="58"/>
      <c r="E23" s="58"/>
      <c r="F23" s="61"/>
      <c r="G23" s="37"/>
      <c r="H23" s="37"/>
      <c r="I23" s="62">
        <f>SUM(I22)</f>
        <v>17097.61</v>
      </c>
    </row>
    <row r="24" spans="1:9" x14ac:dyDescent="0.25">
      <c r="A24" s="63"/>
      <c r="B24" s="64"/>
      <c r="C24" s="64"/>
      <c r="D24" s="64"/>
      <c r="E24" s="64"/>
      <c r="F24" s="65"/>
      <c r="G24" s="66"/>
      <c r="H24" s="66"/>
      <c r="I24" s="46"/>
    </row>
    <row r="25" spans="1:9" x14ac:dyDescent="0.25">
      <c r="A25" s="63"/>
      <c r="B25" s="64"/>
      <c r="C25" s="64"/>
      <c r="D25" s="64"/>
      <c r="E25" s="64"/>
      <c r="F25" s="65"/>
      <c r="G25" s="66"/>
      <c r="H25" s="66"/>
      <c r="I25" s="46"/>
    </row>
    <row r="26" spans="1:9" x14ac:dyDescent="0.25">
      <c r="A26" s="52"/>
      <c r="B26" s="53"/>
      <c r="C26" s="53"/>
      <c r="D26" s="53"/>
      <c r="E26" s="53"/>
      <c r="F26" s="67" t="s">
        <v>23</v>
      </c>
      <c r="G26" s="55"/>
      <c r="H26" s="55"/>
      <c r="I26" s="68"/>
    </row>
    <row r="27" spans="1:9" x14ac:dyDescent="0.25">
      <c r="A27" s="57">
        <v>42353</v>
      </c>
      <c r="B27" s="58">
        <v>14200</v>
      </c>
      <c r="C27" s="58">
        <v>188265</v>
      </c>
      <c r="D27" s="58"/>
      <c r="E27" s="58"/>
      <c r="F27" s="59" t="s">
        <v>24</v>
      </c>
      <c r="G27" s="37" t="s">
        <v>25</v>
      </c>
      <c r="H27" s="37" t="s">
        <v>26</v>
      </c>
      <c r="I27" s="69">
        <v>187620</v>
      </c>
    </row>
    <row r="28" spans="1:9" x14ac:dyDescent="0.25">
      <c r="A28" s="57">
        <v>42398</v>
      </c>
      <c r="B28" s="58">
        <v>14171</v>
      </c>
      <c r="C28" s="58">
        <v>189658</v>
      </c>
      <c r="D28" s="58"/>
      <c r="E28" s="58"/>
      <c r="F28" s="61"/>
      <c r="G28" s="37" t="s">
        <v>27</v>
      </c>
      <c r="H28" s="37" t="s">
        <v>26</v>
      </c>
      <c r="I28" s="69">
        <v>112175.76</v>
      </c>
    </row>
    <row r="29" spans="1:9" x14ac:dyDescent="0.25">
      <c r="A29" s="57">
        <v>42426</v>
      </c>
      <c r="B29" s="58">
        <v>14769</v>
      </c>
      <c r="C29" s="58">
        <v>191341</v>
      </c>
      <c r="D29" s="58"/>
      <c r="E29" s="58"/>
      <c r="F29" s="61"/>
      <c r="G29" s="37" t="s">
        <v>27</v>
      </c>
      <c r="H29" s="37" t="s">
        <v>26</v>
      </c>
      <c r="I29" s="69">
        <v>59829.120000000003</v>
      </c>
    </row>
    <row r="30" spans="1:9" x14ac:dyDescent="0.25">
      <c r="A30" s="57">
        <v>42451</v>
      </c>
      <c r="B30" s="58">
        <v>14990</v>
      </c>
      <c r="C30" s="58">
        <v>192654</v>
      </c>
      <c r="D30" s="58"/>
      <c r="E30" s="58"/>
      <c r="F30" s="61"/>
      <c r="G30" s="37" t="s">
        <v>28</v>
      </c>
      <c r="H30" s="61" t="s">
        <v>29</v>
      </c>
      <c r="I30" s="69">
        <v>38870</v>
      </c>
    </row>
    <row r="31" spans="1:9" x14ac:dyDescent="0.25">
      <c r="A31" s="57">
        <v>42451</v>
      </c>
      <c r="B31" s="58">
        <v>14993</v>
      </c>
      <c r="C31" s="58">
        <v>192655</v>
      </c>
      <c r="D31" s="58"/>
      <c r="E31" s="58"/>
      <c r="F31" s="61"/>
      <c r="G31" s="37" t="s">
        <v>30</v>
      </c>
      <c r="H31" s="37" t="s">
        <v>26</v>
      </c>
      <c r="I31" s="69">
        <v>32500</v>
      </c>
    </row>
    <row r="32" spans="1:9" x14ac:dyDescent="0.25">
      <c r="A32" s="57">
        <v>42451</v>
      </c>
      <c r="B32" s="58">
        <v>14865</v>
      </c>
      <c r="C32" s="58">
        <v>192656</v>
      </c>
      <c r="D32" s="58"/>
      <c r="E32" s="58"/>
      <c r="F32" s="61"/>
      <c r="G32" s="37" t="s">
        <v>31</v>
      </c>
      <c r="H32" s="37" t="s">
        <v>26</v>
      </c>
      <c r="I32" s="69">
        <v>70357.5</v>
      </c>
    </row>
    <row r="33" spans="1:9" x14ac:dyDescent="0.25">
      <c r="A33" s="57">
        <v>42488</v>
      </c>
      <c r="B33" s="58">
        <v>17718</v>
      </c>
      <c r="C33" s="58">
        <v>194639</v>
      </c>
      <c r="D33" s="58"/>
      <c r="E33" s="58"/>
      <c r="F33" s="61"/>
      <c r="G33" s="37" t="s">
        <v>32</v>
      </c>
      <c r="H33" s="37" t="s">
        <v>26</v>
      </c>
      <c r="I33" s="69">
        <v>14750</v>
      </c>
    </row>
    <row r="34" spans="1:9" x14ac:dyDescent="0.25">
      <c r="A34" s="57">
        <v>42543</v>
      </c>
      <c r="B34" s="58">
        <v>15706</v>
      </c>
      <c r="C34" s="58">
        <v>197562</v>
      </c>
      <c r="D34" s="58"/>
      <c r="E34" s="58"/>
      <c r="F34" s="61"/>
      <c r="G34" s="37" t="s">
        <v>33</v>
      </c>
      <c r="H34" s="37" t="s">
        <v>26</v>
      </c>
      <c r="I34" s="69">
        <v>59000</v>
      </c>
    </row>
    <row r="35" spans="1:9" x14ac:dyDescent="0.25">
      <c r="A35" s="57">
        <v>42629</v>
      </c>
      <c r="B35" s="58">
        <v>15898</v>
      </c>
      <c r="C35" s="58">
        <v>202153</v>
      </c>
      <c r="D35" s="58"/>
      <c r="E35" s="58"/>
      <c r="F35" s="61"/>
      <c r="G35" s="37" t="s">
        <v>31</v>
      </c>
      <c r="H35" s="37" t="s">
        <v>26</v>
      </c>
      <c r="I35" s="69">
        <v>93810</v>
      </c>
    </row>
    <row r="36" spans="1:9" x14ac:dyDescent="0.25">
      <c r="A36" s="57"/>
      <c r="B36" s="58"/>
      <c r="C36" s="58"/>
      <c r="D36" s="58"/>
      <c r="E36" s="58"/>
      <c r="F36" s="61"/>
      <c r="G36" s="37"/>
      <c r="H36" s="37"/>
      <c r="I36" s="70">
        <f>SUM(I27:I35)</f>
        <v>668912.38</v>
      </c>
    </row>
    <row r="37" spans="1:9" x14ac:dyDescent="0.25">
      <c r="A37" s="63"/>
      <c r="B37" s="64"/>
      <c r="C37" s="64"/>
      <c r="D37" s="64"/>
      <c r="E37" s="64"/>
      <c r="F37" s="65"/>
      <c r="G37" s="66"/>
      <c r="H37" s="66"/>
      <c r="I37" s="71"/>
    </row>
    <row r="38" spans="1:9" x14ac:dyDescent="0.25">
      <c r="A38" s="43"/>
      <c r="B38" s="44"/>
      <c r="C38" s="44"/>
      <c r="D38" s="44"/>
      <c r="E38" s="44"/>
      <c r="F38" s="45"/>
      <c r="G38" s="26"/>
      <c r="H38" s="26"/>
      <c r="I38" s="72"/>
    </row>
    <row r="39" spans="1:9" x14ac:dyDescent="0.25">
      <c r="A39" s="47"/>
      <c r="B39" s="48"/>
      <c r="C39" s="48"/>
      <c r="D39" s="48"/>
      <c r="E39" s="48"/>
      <c r="F39" s="49" t="s">
        <v>15</v>
      </c>
      <c r="G39" s="50" t="s">
        <v>16</v>
      </c>
      <c r="H39" s="50"/>
      <c r="I39" s="51">
        <f>I23+I36</f>
        <v>686009.99</v>
      </c>
    </row>
    <row r="40" spans="1:9" x14ac:dyDescent="0.25">
      <c r="A40" s="43"/>
      <c r="B40" s="44"/>
      <c r="C40" s="44"/>
      <c r="D40" s="44"/>
      <c r="E40" s="44"/>
      <c r="F40" s="73"/>
      <c r="G40" s="26"/>
      <c r="H40" s="26"/>
      <c r="I40" s="72"/>
    </row>
    <row r="41" spans="1:9" x14ac:dyDescent="0.25">
      <c r="A41" s="74"/>
      <c r="B41" s="44"/>
      <c r="C41" s="44"/>
      <c r="D41" s="44"/>
      <c r="E41" s="44"/>
      <c r="F41" s="26"/>
      <c r="G41" s="26"/>
      <c r="H41" s="26"/>
      <c r="I41" s="46"/>
    </row>
    <row r="42" spans="1:9" x14ac:dyDescent="0.25">
      <c r="A42" s="74"/>
      <c r="B42" s="44"/>
      <c r="C42" s="44"/>
      <c r="D42" s="44"/>
      <c r="E42" s="44"/>
      <c r="F42" s="26"/>
      <c r="G42" s="26"/>
      <c r="H42" s="26"/>
      <c r="I42" s="46"/>
    </row>
    <row r="43" spans="1:9" x14ac:dyDescent="0.25">
      <c r="A43" s="52"/>
      <c r="B43" s="53"/>
      <c r="C43" s="53"/>
      <c r="D43" s="53"/>
      <c r="E43" s="53"/>
      <c r="F43" s="75" t="s">
        <v>34</v>
      </c>
      <c r="G43" s="55"/>
      <c r="H43" s="55"/>
      <c r="I43" s="56"/>
    </row>
    <row r="44" spans="1:9" x14ac:dyDescent="0.25">
      <c r="A44" s="57">
        <v>44174</v>
      </c>
      <c r="B44" s="58" t="s">
        <v>35</v>
      </c>
      <c r="C44" s="58">
        <v>3622</v>
      </c>
      <c r="D44" s="58" t="s">
        <v>36</v>
      </c>
      <c r="E44" s="58">
        <v>60</v>
      </c>
      <c r="F44" s="37"/>
      <c r="G44" s="37" t="s">
        <v>37</v>
      </c>
      <c r="H44" s="61" t="s">
        <v>38</v>
      </c>
      <c r="I44" s="60">
        <v>9982.7999999999993</v>
      </c>
    </row>
    <row r="45" spans="1:9" x14ac:dyDescent="0.25">
      <c r="A45" s="57"/>
      <c r="B45" s="58"/>
      <c r="C45" s="58"/>
      <c r="D45" s="58"/>
      <c r="E45" s="58"/>
      <c r="F45" s="37"/>
      <c r="G45" s="37"/>
      <c r="H45" s="37"/>
      <c r="I45" s="62">
        <f>SUM(I44:I44)</f>
        <v>9982.7999999999993</v>
      </c>
    </row>
    <row r="46" spans="1:9" x14ac:dyDescent="0.25">
      <c r="A46" s="63"/>
      <c r="B46" s="64"/>
      <c r="C46" s="64"/>
      <c r="D46" s="64"/>
      <c r="E46" s="64"/>
      <c r="F46" s="66"/>
      <c r="G46" s="66"/>
      <c r="H46" s="66"/>
      <c r="I46" s="46"/>
    </row>
    <row r="47" spans="1:9" x14ac:dyDescent="0.25">
      <c r="A47" s="63"/>
      <c r="B47" s="64"/>
      <c r="C47" s="64"/>
      <c r="D47" s="64"/>
      <c r="E47" s="64"/>
      <c r="F47" s="66"/>
      <c r="G47" s="66"/>
      <c r="H47" s="66"/>
      <c r="I47" s="46"/>
    </row>
    <row r="48" spans="1:9" x14ac:dyDescent="0.25">
      <c r="A48" s="76"/>
      <c r="B48" s="77"/>
      <c r="C48" s="77"/>
      <c r="D48" s="77"/>
      <c r="E48" s="78"/>
      <c r="F48" s="79" t="s">
        <v>39</v>
      </c>
      <c r="G48" s="80"/>
      <c r="H48" s="80"/>
      <c r="I48" s="81"/>
    </row>
    <row r="49" spans="1:9" x14ac:dyDescent="0.25">
      <c r="A49" s="57">
        <v>44712</v>
      </c>
      <c r="B49" s="58" t="s">
        <v>40</v>
      </c>
      <c r="C49" s="58">
        <v>2219</v>
      </c>
      <c r="D49" s="58" t="s">
        <v>41</v>
      </c>
      <c r="E49" s="82">
        <v>30</v>
      </c>
      <c r="F49" s="83"/>
      <c r="G49" s="84" t="s">
        <v>42</v>
      </c>
      <c r="H49" s="84" t="s">
        <v>43</v>
      </c>
      <c r="I49" s="85">
        <v>47200</v>
      </c>
    </row>
    <row r="50" spans="1:9" x14ac:dyDescent="0.25">
      <c r="A50" s="57">
        <v>44718</v>
      </c>
      <c r="B50" s="58"/>
      <c r="C50" s="58">
        <v>2230</v>
      </c>
      <c r="D50" s="58" t="s">
        <v>44</v>
      </c>
      <c r="E50" s="86">
        <v>30</v>
      </c>
      <c r="F50" s="83"/>
      <c r="G50" s="84" t="s">
        <v>45</v>
      </c>
      <c r="H50" s="84" t="s">
        <v>43</v>
      </c>
      <c r="I50" s="85">
        <v>101061.1</v>
      </c>
    </row>
    <row r="51" spans="1:9" x14ac:dyDescent="0.25">
      <c r="A51" s="57"/>
      <c r="B51" s="58"/>
      <c r="C51" s="58"/>
      <c r="D51" s="58"/>
      <c r="E51" s="87"/>
      <c r="F51" s="83"/>
      <c r="G51" s="84"/>
      <c r="H51" s="84"/>
      <c r="I51" s="88">
        <f>SUM(I49:I50)</f>
        <v>148261.1</v>
      </c>
    </row>
    <row r="52" spans="1:9" x14ac:dyDescent="0.25">
      <c r="A52" s="63"/>
      <c r="B52" s="64"/>
      <c r="C52" s="64"/>
      <c r="D52" s="64"/>
      <c r="E52" s="64"/>
      <c r="F52" s="66"/>
      <c r="G52" s="66"/>
      <c r="H52" s="66"/>
      <c r="I52" s="46"/>
    </row>
    <row r="53" spans="1:9" x14ac:dyDescent="0.25">
      <c r="A53" s="63"/>
      <c r="B53" s="64"/>
      <c r="C53" s="64"/>
      <c r="D53" s="64"/>
      <c r="E53" s="64"/>
      <c r="F53" s="66"/>
      <c r="G53" s="66"/>
      <c r="H53" s="66"/>
      <c r="I53" s="46"/>
    </row>
    <row r="54" spans="1:9" x14ac:dyDescent="0.25">
      <c r="A54" s="76"/>
      <c r="B54" s="77"/>
      <c r="C54" s="77"/>
      <c r="D54" s="77"/>
      <c r="E54" s="77"/>
      <c r="F54" s="54" t="s">
        <v>46</v>
      </c>
      <c r="G54" s="75"/>
      <c r="H54" s="75"/>
      <c r="I54" s="56"/>
    </row>
    <row r="55" spans="1:9" x14ac:dyDescent="0.25">
      <c r="A55" s="57">
        <v>42794</v>
      </c>
      <c r="B55" s="58">
        <v>17353</v>
      </c>
      <c r="C55" s="58">
        <v>295</v>
      </c>
      <c r="D55" s="58"/>
      <c r="E55" s="58"/>
      <c r="F55" s="59" t="s">
        <v>47</v>
      </c>
      <c r="G55" s="37" t="s">
        <v>48</v>
      </c>
      <c r="H55" s="37" t="s">
        <v>22</v>
      </c>
      <c r="I55" s="60">
        <v>5634.5</v>
      </c>
    </row>
    <row r="56" spans="1:9" x14ac:dyDescent="0.25">
      <c r="A56" s="57">
        <v>42821</v>
      </c>
      <c r="B56" s="58">
        <v>17498</v>
      </c>
      <c r="C56" s="58">
        <v>298</v>
      </c>
      <c r="D56" s="58"/>
      <c r="E56" s="58"/>
      <c r="F56" s="61"/>
      <c r="G56" s="37" t="s">
        <v>48</v>
      </c>
      <c r="H56" s="37" t="s">
        <v>22</v>
      </c>
      <c r="I56" s="60">
        <v>5634.5</v>
      </c>
    </row>
    <row r="57" spans="1:9" x14ac:dyDescent="0.25">
      <c r="A57" s="57">
        <v>42879</v>
      </c>
      <c r="B57" s="58">
        <v>17796</v>
      </c>
      <c r="C57" s="58">
        <v>305</v>
      </c>
      <c r="D57" s="58"/>
      <c r="E57" s="58"/>
      <c r="F57" s="61"/>
      <c r="G57" s="37" t="s">
        <v>48</v>
      </c>
      <c r="H57" s="37" t="s">
        <v>22</v>
      </c>
      <c r="I57" s="60">
        <v>5634.5</v>
      </c>
    </row>
    <row r="58" spans="1:9" x14ac:dyDescent="0.25">
      <c r="A58" s="57">
        <v>42902</v>
      </c>
      <c r="B58" s="58">
        <v>17942</v>
      </c>
      <c r="C58" s="58">
        <v>308</v>
      </c>
      <c r="D58" s="58"/>
      <c r="E58" s="58"/>
      <c r="F58" s="61"/>
      <c r="G58" s="37" t="s">
        <v>48</v>
      </c>
      <c r="H58" s="37" t="s">
        <v>22</v>
      </c>
      <c r="I58" s="60">
        <v>5634.5</v>
      </c>
    </row>
    <row r="59" spans="1:9" x14ac:dyDescent="0.25">
      <c r="A59" s="57">
        <v>42940</v>
      </c>
      <c r="B59" s="58">
        <v>18162</v>
      </c>
      <c r="C59" s="58">
        <v>312</v>
      </c>
      <c r="D59" s="58"/>
      <c r="E59" s="58"/>
      <c r="F59" s="61"/>
      <c r="G59" s="37" t="s">
        <v>48</v>
      </c>
      <c r="H59" s="37" t="s">
        <v>22</v>
      </c>
      <c r="I59" s="60">
        <v>5634.5</v>
      </c>
    </row>
    <row r="60" spans="1:9" x14ac:dyDescent="0.25">
      <c r="A60" s="57">
        <v>42976</v>
      </c>
      <c r="B60" s="58">
        <v>18687</v>
      </c>
      <c r="C60" s="58">
        <v>318</v>
      </c>
      <c r="D60" s="58"/>
      <c r="E60" s="58"/>
      <c r="F60" s="61"/>
      <c r="G60" s="37" t="s">
        <v>48</v>
      </c>
      <c r="H60" s="37" t="s">
        <v>22</v>
      </c>
      <c r="I60" s="60">
        <v>5634.5</v>
      </c>
    </row>
    <row r="61" spans="1:9" x14ac:dyDescent="0.25">
      <c r="A61" s="57">
        <v>43069</v>
      </c>
      <c r="B61" s="58">
        <v>18991</v>
      </c>
      <c r="C61" s="58">
        <v>330</v>
      </c>
      <c r="D61" s="58"/>
      <c r="E61" s="58"/>
      <c r="F61" s="61"/>
      <c r="G61" s="37" t="s">
        <v>48</v>
      </c>
      <c r="H61" s="37" t="s">
        <v>22</v>
      </c>
      <c r="I61" s="60">
        <v>5634.5</v>
      </c>
    </row>
    <row r="62" spans="1:9" x14ac:dyDescent="0.25">
      <c r="A62" s="57">
        <v>43097</v>
      </c>
      <c r="B62" s="58">
        <v>19094</v>
      </c>
      <c r="C62" s="58">
        <v>333</v>
      </c>
      <c r="D62" s="58"/>
      <c r="E62" s="58"/>
      <c r="F62" s="61"/>
      <c r="G62" s="37" t="s">
        <v>48</v>
      </c>
      <c r="H62" s="37" t="s">
        <v>22</v>
      </c>
      <c r="I62" s="60">
        <v>5634.5</v>
      </c>
    </row>
    <row r="63" spans="1:9" x14ac:dyDescent="0.25">
      <c r="A63" s="57">
        <v>43130</v>
      </c>
      <c r="B63" s="58">
        <v>19300</v>
      </c>
      <c r="C63" s="58">
        <v>338</v>
      </c>
      <c r="D63" s="58"/>
      <c r="E63" s="58"/>
      <c r="F63" s="59"/>
      <c r="G63" s="37" t="s">
        <v>48</v>
      </c>
      <c r="H63" s="37" t="s">
        <v>22</v>
      </c>
      <c r="I63" s="60">
        <v>5634.5</v>
      </c>
    </row>
    <row r="64" spans="1:9" x14ac:dyDescent="0.25">
      <c r="A64" s="57">
        <v>43159</v>
      </c>
      <c r="B64" s="58">
        <v>19396</v>
      </c>
      <c r="C64" s="58">
        <v>341</v>
      </c>
      <c r="D64" s="58"/>
      <c r="E64" s="58"/>
      <c r="F64" s="59"/>
      <c r="G64" s="37" t="s">
        <v>48</v>
      </c>
      <c r="H64" s="37" t="s">
        <v>22</v>
      </c>
      <c r="I64" s="60">
        <v>5634.5</v>
      </c>
    </row>
    <row r="65" spans="1:9" x14ac:dyDescent="0.25">
      <c r="A65" s="57">
        <v>43187</v>
      </c>
      <c r="B65" s="58">
        <v>19662</v>
      </c>
      <c r="C65" s="58">
        <v>345</v>
      </c>
      <c r="D65" s="58"/>
      <c r="E65" s="58"/>
      <c r="F65" s="89" t="s">
        <v>49</v>
      </c>
      <c r="G65" s="37" t="s">
        <v>48</v>
      </c>
      <c r="H65" s="37" t="s">
        <v>22</v>
      </c>
      <c r="I65" s="60">
        <v>5634.5</v>
      </c>
    </row>
    <row r="66" spans="1:9" x14ac:dyDescent="0.25">
      <c r="A66" s="57"/>
      <c r="B66" s="58"/>
      <c r="C66" s="58"/>
      <c r="D66" s="58"/>
      <c r="E66" s="58"/>
      <c r="F66" s="61"/>
      <c r="G66" s="37"/>
      <c r="H66" s="37"/>
      <c r="I66" s="62">
        <f>SUM(I55:I65)</f>
        <v>61979.5</v>
      </c>
    </row>
    <row r="67" spans="1:9" x14ac:dyDescent="0.25">
      <c r="A67" s="63"/>
      <c r="B67" s="64"/>
      <c r="C67" s="64"/>
      <c r="D67" s="64"/>
      <c r="E67" s="64"/>
      <c r="F67" s="65"/>
      <c r="G67" s="66"/>
      <c r="H67" s="66"/>
      <c r="I67" s="46"/>
    </row>
    <row r="68" spans="1:9" x14ac:dyDescent="0.25">
      <c r="A68" s="63"/>
      <c r="B68" s="64"/>
      <c r="C68" s="64"/>
      <c r="D68" s="64"/>
      <c r="E68" s="64"/>
      <c r="F68" s="65"/>
      <c r="G68" s="66"/>
      <c r="H68" s="66"/>
      <c r="I68" s="46"/>
    </row>
    <row r="69" spans="1:9" x14ac:dyDescent="0.25">
      <c r="A69" s="47"/>
      <c r="B69" s="48"/>
      <c r="C69" s="48"/>
      <c r="D69" s="48"/>
      <c r="E69" s="48"/>
      <c r="F69" s="49" t="s">
        <v>15</v>
      </c>
      <c r="G69" s="50" t="s">
        <v>16</v>
      </c>
      <c r="H69" s="50"/>
      <c r="I69" s="51">
        <f>I45+I66+I51</f>
        <v>220223.40000000002</v>
      </c>
    </row>
    <row r="70" spans="1:9" x14ac:dyDescent="0.25">
      <c r="A70" s="43"/>
      <c r="B70" s="44"/>
      <c r="C70" s="44"/>
      <c r="D70" s="44"/>
      <c r="E70" s="44"/>
      <c r="F70" s="73"/>
      <c r="G70" s="26"/>
      <c r="H70" s="26"/>
      <c r="I70" s="72"/>
    </row>
    <row r="71" spans="1:9" x14ac:dyDescent="0.25">
      <c r="A71" s="43"/>
      <c r="B71" s="44"/>
      <c r="C71" s="44"/>
      <c r="D71" s="44"/>
      <c r="E71" s="44"/>
      <c r="F71" s="73"/>
      <c r="G71" s="26"/>
      <c r="H71" s="26"/>
      <c r="I71" s="72"/>
    </row>
    <row r="72" spans="1:9" x14ac:dyDescent="0.25">
      <c r="A72" s="43"/>
      <c r="B72" s="44"/>
      <c r="C72" s="44"/>
      <c r="D72" s="44"/>
      <c r="E72" s="44"/>
      <c r="F72" s="73"/>
      <c r="G72" s="26"/>
      <c r="H72" s="26"/>
      <c r="I72" s="72"/>
    </row>
    <row r="73" spans="1:9" x14ac:dyDescent="0.25">
      <c r="A73" s="76"/>
      <c r="B73" s="77"/>
      <c r="C73" s="77"/>
      <c r="D73" s="77"/>
      <c r="E73" s="77"/>
      <c r="F73" s="54" t="s">
        <v>50</v>
      </c>
      <c r="G73" s="75"/>
      <c r="H73" s="75"/>
      <c r="I73" s="56"/>
    </row>
    <row r="74" spans="1:9" x14ac:dyDescent="0.25">
      <c r="A74" s="57">
        <v>44764</v>
      </c>
      <c r="B74" s="90" t="s">
        <v>51</v>
      </c>
      <c r="C74" s="90" t="s">
        <v>52</v>
      </c>
      <c r="D74" s="90" t="s">
        <v>53</v>
      </c>
      <c r="E74" s="36">
        <v>90</v>
      </c>
      <c r="F74" s="69"/>
      <c r="G74" s="37" t="s">
        <v>54</v>
      </c>
      <c r="H74" s="37" t="s">
        <v>26</v>
      </c>
      <c r="I74" s="69">
        <v>5805.6</v>
      </c>
    </row>
    <row r="75" spans="1:9" x14ac:dyDescent="0.25">
      <c r="A75" s="57"/>
      <c r="B75" s="58"/>
      <c r="C75" s="58"/>
      <c r="D75" s="58"/>
      <c r="E75" s="58"/>
      <c r="F75" s="69"/>
      <c r="G75" s="37"/>
      <c r="H75" s="37"/>
      <c r="I75" s="70">
        <f>SUM(I74:I74)</f>
        <v>5805.6</v>
      </c>
    </row>
    <row r="76" spans="1:9" x14ac:dyDescent="0.25">
      <c r="A76" s="63"/>
      <c r="B76" s="64"/>
      <c r="C76" s="64"/>
      <c r="D76" s="64"/>
      <c r="E76" s="64"/>
      <c r="F76" s="91"/>
      <c r="G76" s="66"/>
      <c r="H76" s="66"/>
      <c r="I76" s="72"/>
    </row>
    <row r="77" spans="1:9" x14ac:dyDescent="0.25">
      <c r="A77" s="63"/>
      <c r="B77" s="64"/>
      <c r="C77" s="64"/>
      <c r="D77" s="64"/>
      <c r="E77" s="64"/>
      <c r="F77" s="91"/>
      <c r="G77" s="66"/>
      <c r="H77" s="66"/>
      <c r="I77" s="72"/>
    </row>
    <row r="78" spans="1:9" x14ac:dyDescent="0.25">
      <c r="A78" s="76"/>
      <c r="B78" s="77"/>
      <c r="C78" s="92"/>
      <c r="D78" s="77"/>
      <c r="E78" s="77"/>
      <c r="F78" s="54" t="s">
        <v>55</v>
      </c>
      <c r="G78" s="75"/>
      <c r="H78" s="75"/>
      <c r="I78" s="56"/>
    </row>
    <row r="79" spans="1:9" x14ac:dyDescent="0.25">
      <c r="A79" s="93">
        <v>44691</v>
      </c>
      <c r="B79" s="94" t="s">
        <v>56</v>
      </c>
      <c r="C79" s="95" t="s">
        <v>57</v>
      </c>
      <c r="D79" s="94" t="s">
        <v>58</v>
      </c>
      <c r="E79" s="94">
        <v>30</v>
      </c>
      <c r="F79" s="96"/>
      <c r="G79" s="84" t="s">
        <v>59</v>
      </c>
      <c r="H79" s="84" t="s">
        <v>38</v>
      </c>
      <c r="I79" s="97">
        <v>13924</v>
      </c>
    </row>
    <row r="80" spans="1:9" x14ac:dyDescent="0.25">
      <c r="A80" s="93">
        <v>44767</v>
      </c>
      <c r="B80" s="94" t="s">
        <v>60</v>
      </c>
      <c r="C80" s="95" t="s">
        <v>61</v>
      </c>
      <c r="D80" s="94" t="s">
        <v>62</v>
      </c>
      <c r="E80" s="94">
        <v>30</v>
      </c>
      <c r="F80" s="96"/>
      <c r="G80" s="84" t="s">
        <v>59</v>
      </c>
      <c r="H80" s="84" t="s">
        <v>38</v>
      </c>
      <c r="I80" s="97">
        <v>43754.400000000001</v>
      </c>
    </row>
    <row r="81" spans="1:9" x14ac:dyDescent="0.25">
      <c r="A81" s="93"/>
      <c r="B81" s="94"/>
      <c r="C81" s="94"/>
      <c r="D81" s="94"/>
      <c r="E81" s="94"/>
      <c r="F81" s="97"/>
      <c r="G81" s="84"/>
      <c r="H81" s="84"/>
      <c r="I81" s="98">
        <f>SUM(I79:I80)</f>
        <v>57678.400000000001</v>
      </c>
    </row>
    <row r="82" spans="1:9" x14ac:dyDescent="0.25">
      <c r="A82" s="63"/>
      <c r="B82" s="64"/>
      <c r="C82" s="64"/>
      <c r="D82" s="64"/>
      <c r="E82" s="64"/>
      <c r="F82" s="91"/>
      <c r="G82" s="66"/>
      <c r="H82" s="66"/>
      <c r="I82" s="72"/>
    </row>
    <row r="83" spans="1:9" x14ac:dyDescent="0.25">
      <c r="A83" s="63"/>
      <c r="B83" s="64"/>
      <c r="C83" s="64"/>
      <c r="D83" s="64"/>
      <c r="E83" s="64"/>
      <c r="F83" s="91"/>
      <c r="G83" s="66"/>
      <c r="H83" s="66"/>
      <c r="I83" s="72"/>
    </row>
    <row r="84" spans="1:9" x14ac:dyDescent="0.25">
      <c r="A84" s="52"/>
      <c r="B84" s="53"/>
      <c r="C84" s="53"/>
      <c r="D84" s="53"/>
      <c r="E84" s="53"/>
      <c r="F84" s="67" t="s">
        <v>63</v>
      </c>
      <c r="G84" s="55"/>
      <c r="H84" s="55"/>
      <c r="I84" s="68"/>
    </row>
    <row r="85" spans="1:9" x14ac:dyDescent="0.25">
      <c r="A85" s="57">
        <v>44767</v>
      </c>
      <c r="B85" s="58" t="s">
        <v>64</v>
      </c>
      <c r="C85" s="58">
        <v>17964</v>
      </c>
      <c r="D85" s="58" t="s">
        <v>65</v>
      </c>
      <c r="E85" s="58">
        <v>60</v>
      </c>
      <c r="F85" s="99"/>
      <c r="G85" s="37" t="s">
        <v>66</v>
      </c>
      <c r="H85" s="37" t="s">
        <v>29</v>
      </c>
      <c r="I85" s="69">
        <v>93777</v>
      </c>
    </row>
    <row r="86" spans="1:9" x14ac:dyDescent="0.25">
      <c r="A86" s="57"/>
      <c r="B86" s="58" t="s">
        <v>67</v>
      </c>
      <c r="C86" s="58"/>
      <c r="D86" s="58"/>
      <c r="E86" s="58"/>
      <c r="F86" s="99"/>
      <c r="G86" s="37"/>
      <c r="H86" s="37"/>
      <c r="I86" s="70">
        <f>SUM(I85:I85)</f>
        <v>93777</v>
      </c>
    </row>
    <row r="87" spans="1:9" x14ac:dyDescent="0.25">
      <c r="A87" s="63"/>
      <c r="B87" s="64"/>
      <c r="C87" s="64"/>
      <c r="D87" s="64"/>
      <c r="E87" s="64"/>
      <c r="F87" s="100"/>
      <c r="G87" s="66"/>
      <c r="H87" s="66"/>
      <c r="I87" s="91"/>
    </row>
    <row r="88" spans="1:9" x14ac:dyDescent="0.25">
      <c r="A88" s="63"/>
      <c r="B88" s="64"/>
      <c r="C88" s="64"/>
      <c r="D88" s="64"/>
      <c r="E88" s="64"/>
      <c r="F88" s="100"/>
      <c r="G88" s="66"/>
      <c r="H88" s="66"/>
      <c r="I88" s="91"/>
    </row>
    <row r="89" spans="1:9" x14ac:dyDescent="0.25">
      <c r="A89" s="52" t="s">
        <v>67</v>
      </c>
      <c r="B89" s="53"/>
      <c r="C89" s="53"/>
      <c r="D89" s="53"/>
      <c r="E89" s="53"/>
      <c r="F89" s="101" t="s">
        <v>68</v>
      </c>
      <c r="G89" s="55"/>
      <c r="H89" s="55"/>
      <c r="I89" s="102"/>
    </row>
    <row r="90" spans="1:9" x14ac:dyDescent="0.25">
      <c r="A90" s="57">
        <v>43572</v>
      </c>
      <c r="B90" s="58">
        <v>20462</v>
      </c>
      <c r="C90" s="58">
        <v>76</v>
      </c>
      <c r="D90" s="58"/>
      <c r="E90" s="58"/>
      <c r="F90" s="59" t="s">
        <v>69</v>
      </c>
      <c r="G90" s="37" t="s">
        <v>70</v>
      </c>
      <c r="H90" s="37" t="s">
        <v>71</v>
      </c>
      <c r="I90" s="60">
        <v>90100</v>
      </c>
    </row>
    <row r="91" spans="1:9" x14ac:dyDescent="0.25">
      <c r="A91" s="57">
        <v>43609</v>
      </c>
      <c r="B91" s="58">
        <v>20516</v>
      </c>
      <c r="C91" s="58">
        <v>80</v>
      </c>
      <c r="D91" s="58"/>
      <c r="E91" s="58"/>
      <c r="F91" s="61"/>
      <c r="G91" s="37" t="s">
        <v>70</v>
      </c>
      <c r="H91" s="37" t="s">
        <v>71</v>
      </c>
      <c r="I91" s="60">
        <v>91800</v>
      </c>
    </row>
    <row r="92" spans="1:9" x14ac:dyDescent="0.25">
      <c r="A92" s="57">
        <v>43616</v>
      </c>
      <c r="B92" s="103" t="s">
        <v>72</v>
      </c>
      <c r="C92" s="58">
        <v>82</v>
      </c>
      <c r="D92" s="58"/>
      <c r="E92" s="58"/>
      <c r="F92" s="61"/>
      <c r="G92" s="37" t="s">
        <v>70</v>
      </c>
      <c r="H92" s="37" t="s">
        <v>71</v>
      </c>
      <c r="I92" s="60">
        <v>91900</v>
      </c>
    </row>
    <row r="93" spans="1:9" x14ac:dyDescent="0.25">
      <c r="A93" s="57">
        <v>43676</v>
      </c>
      <c r="B93" s="58" t="s">
        <v>73</v>
      </c>
      <c r="C93" s="58">
        <v>93</v>
      </c>
      <c r="D93" s="58"/>
      <c r="E93" s="58"/>
      <c r="F93" s="61"/>
      <c r="G93" s="37" t="s">
        <v>70</v>
      </c>
      <c r="H93" s="37" t="s">
        <v>71</v>
      </c>
      <c r="I93" s="60">
        <v>88450</v>
      </c>
    </row>
    <row r="94" spans="1:9" x14ac:dyDescent="0.25">
      <c r="A94" s="57">
        <v>43679</v>
      </c>
      <c r="B94" s="58">
        <v>20671</v>
      </c>
      <c r="C94" s="58">
        <v>97</v>
      </c>
      <c r="D94" s="58"/>
      <c r="E94" s="58"/>
      <c r="F94" s="61"/>
      <c r="G94" s="37" t="s">
        <v>70</v>
      </c>
      <c r="H94" s="37" t="s">
        <v>71</v>
      </c>
      <c r="I94" s="60">
        <v>88450</v>
      </c>
    </row>
    <row r="95" spans="1:9" x14ac:dyDescent="0.25">
      <c r="A95" s="57">
        <v>43685</v>
      </c>
      <c r="B95" s="58" t="s">
        <v>74</v>
      </c>
      <c r="C95" s="58">
        <v>98</v>
      </c>
      <c r="D95" s="58"/>
      <c r="E95" s="58"/>
      <c r="F95" s="61"/>
      <c r="G95" s="37" t="s">
        <v>70</v>
      </c>
      <c r="H95" s="37" t="s">
        <v>71</v>
      </c>
      <c r="I95" s="60">
        <v>89400</v>
      </c>
    </row>
    <row r="96" spans="1:9" x14ac:dyDescent="0.25">
      <c r="A96" s="57">
        <v>43698</v>
      </c>
      <c r="B96" s="58" t="s">
        <v>75</v>
      </c>
      <c r="C96" s="58">
        <v>100</v>
      </c>
      <c r="D96" s="58"/>
      <c r="E96" s="58"/>
      <c r="F96" s="61"/>
      <c r="G96" s="37" t="s">
        <v>70</v>
      </c>
      <c r="H96" s="37" t="s">
        <v>71</v>
      </c>
      <c r="I96" s="60">
        <v>87250</v>
      </c>
    </row>
    <row r="97" spans="1:9" x14ac:dyDescent="0.25">
      <c r="A97" s="57">
        <v>43725</v>
      </c>
      <c r="B97" s="58" t="s">
        <v>76</v>
      </c>
      <c r="C97" s="58">
        <v>107</v>
      </c>
      <c r="D97" s="58"/>
      <c r="E97" s="58"/>
      <c r="F97" s="61"/>
      <c r="G97" s="37" t="s">
        <v>70</v>
      </c>
      <c r="H97" s="37" t="s">
        <v>71</v>
      </c>
      <c r="I97" s="60">
        <v>88250</v>
      </c>
    </row>
    <row r="98" spans="1:9" x14ac:dyDescent="0.25">
      <c r="A98" s="57">
        <v>43774</v>
      </c>
      <c r="B98" s="58" t="s">
        <v>77</v>
      </c>
      <c r="C98" s="58">
        <v>114</v>
      </c>
      <c r="D98" s="58"/>
      <c r="E98" s="58"/>
      <c r="F98" s="61"/>
      <c r="G98" s="37" t="s">
        <v>70</v>
      </c>
      <c r="H98" s="37" t="s">
        <v>71</v>
      </c>
      <c r="I98" s="60">
        <v>91400</v>
      </c>
    </row>
    <row r="99" spans="1:9" x14ac:dyDescent="0.25">
      <c r="A99" s="57"/>
      <c r="B99" s="58"/>
      <c r="C99" s="58"/>
      <c r="D99" s="58"/>
      <c r="E99" s="58"/>
      <c r="F99" s="61"/>
      <c r="G99" s="37"/>
      <c r="H99" s="37"/>
      <c r="I99" s="62">
        <f>SUM(I90:I98)</f>
        <v>807000</v>
      </c>
    </row>
    <row r="100" spans="1:9" x14ac:dyDescent="0.25">
      <c r="A100" s="63"/>
      <c r="B100" s="64"/>
      <c r="C100" s="64"/>
      <c r="D100" s="64"/>
      <c r="E100" s="64"/>
      <c r="F100" s="100"/>
      <c r="G100" s="66"/>
      <c r="H100" s="66"/>
      <c r="I100" s="72"/>
    </row>
    <row r="101" spans="1:9" x14ac:dyDescent="0.25">
      <c r="A101" s="63"/>
      <c r="B101" s="64"/>
      <c r="C101" s="64"/>
      <c r="D101" s="64"/>
      <c r="E101" s="64"/>
      <c r="F101" s="100"/>
      <c r="G101" s="66"/>
      <c r="H101" s="66"/>
      <c r="I101" s="72"/>
    </row>
    <row r="102" spans="1:9" x14ac:dyDescent="0.25">
      <c r="A102" s="57"/>
      <c r="B102" s="58"/>
      <c r="C102" s="58"/>
      <c r="D102" s="58"/>
      <c r="E102" s="58"/>
      <c r="F102" s="49" t="s">
        <v>15</v>
      </c>
      <c r="G102" s="50" t="s">
        <v>16</v>
      </c>
      <c r="H102" s="50"/>
      <c r="I102" s="51">
        <f>I86+I99+I81+I75</f>
        <v>964261</v>
      </c>
    </row>
    <row r="103" spans="1:9" x14ac:dyDescent="0.25">
      <c r="A103" s="63"/>
      <c r="B103" s="64"/>
      <c r="C103" s="64"/>
      <c r="D103" s="64"/>
      <c r="E103" s="64"/>
      <c r="F103" s="100"/>
      <c r="G103" s="66"/>
      <c r="H103" s="66"/>
      <c r="I103" s="72"/>
    </row>
    <row r="104" spans="1:9" x14ac:dyDescent="0.25">
      <c r="A104" s="43"/>
      <c r="B104" s="44"/>
      <c r="C104" s="44"/>
      <c r="D104" s="44"/>
      <c r="E104" s="44"/>
      <c r="F104" s="73"/>
      <c r="G104" s="26"/>
      <c r="H104" s="26"/>
      <c r="I104" s="72"/>
    </row>
    <row r="105" spans="1:9" x14ac:dyDescent="0.25">
      <c r="A105" s="43"/>
      <c r="B105" s="44"/>
      <c r="C105" s="44"/>
      <c r="D105" s="44"/>
      <c r="E105" s="44"/>
      <c r="F105" s="73"/>
      <c r="G105" s="26"/>
      <c r="H105" s="26"/>
      <c r="I105" s="72"/>
    </row>
    <row r="106" spans="1:9" x14ac:dyDescent="0.25">
      <c r="A106" s="104"/>
      <c r="B106" s="92"/>
      <c r="C106" s="92"/>
      <c r="D106" s="92"/>
      <c r="E106" s="92"/>
      <c r="F106" s="105" t="s">
        <v>78</v>
      </c>
      <c r="G106" s="106"/>
      <c r="H106" s="106"/>
      <c r="I106" s="107"/>
    </row>
    <row r="107" spans="1:9" x14ac:dyDescent="0.25">
      <c r="A107" s="93">
        <v>44721</v>
      </c>
      <c r="B107" s="108" t="s">
        <v>79</v>
      </c>
      <c r="C107" s="94">
        <v>23</v>
      </c>
      <c r="D107" s="94" t="s">
        <v>80</v>
      </c>
      <c r="E107" s="94">
        <v>30</v>
      </c>
      <c r="F107" s="109"/>
      <c r="G107" s="84" t="s">
        <v>81</v>
      </c>
      <c r="H107" s="84" t="s">
        <v>82</v>
      </c>
      <c r="I107" s="97">
        <v>170580.8</v>
      </c>
    </row>
    <row r="108" spans="1:9" x14ac:dyDescent="0.25">
      <c r="A108" s="93"/>
      <c r="B108" s="94"/>
      <c r="C108" s="94"/>
      <c r="D108" s="94"/>
      <c r="E108" s="94"/>
      <c r="F108" s="109"/>
      <c r="G108" s="84"/>
      <c r="H108" s="84"/>
      <c r="I108" s="98">
        <f>SUM(I107:I107)</f>
        <v>170580.8</v>
      </c>
    </row>
    <row r="109" spans="1:9" x14ac:dyDescent="0.25">
      <c r="A109" s="43"/>
      <c r="B109" s="44"/>
      <c r="C109" s="44"/>
      <c r="D109" s="44"/>
      <c r="E109" s="44"/>
      <c r="F109" s="110"/>
      <c r="G109" s="26"/>
      <c r="H109" s="26"/>
      <c r="I109" s="72"/>
    </row>
    <row r="110" spans="1:9" x14ac:dyDescent="0.25">
      <c r="A110" s="43"/>
      <c r="B110" s="44"/>
      <c r="C110" s="44"/>
      <c r="D110" s="44"/>
      <c r="E110" s="44"/>
      <c r="F110" s="110"/>
      <c r="G110" s="26"/>
      <c r="H110" s="26"/>
      <c r="I110" s="72"/>
    </row>
    <row r="111" spans="1:9" x14ac:dyDescent="0.25">
      <c r="A111" s="111"/>
      <c r="B111" s="112"/>
      <c r="C111" s="112"/>
      <c r="D111" s="112"/>
      <c r="E111" s="112"/>
      <c r="F111" s="113" t="s">
        <v>83</v>
      </c>
      <c r="G111" s="114"/>
      <c r="H111" s="114"/>
      <c r="I111" s="115"/>
    </row>
    <row r="112" spans="1:9" x14ac:dyDescent="0.25">
      <c r="A112" s="93">
        <v>44769</v>
      </c>
      <c r="B112" s="94"/>
      <c r="C112" s="94">
        <v>5470142182</v>
      </c>
      <c r="D112" s="94" t="s">
        <v>84</v>
      </c>
      <c r="E112" s="94">
        <v>21</v>
      </c>
      <c r="F112" s="109"/>
      <c r="G112" s="84" t="s">
        <v>85</v>
      </c>
      <c r="H112" s="84" t="s">
        <v>86</v>
      </c>
      <c r="I112" s="97">
        <v>115000</v>
      </c>
    </row>
    <row r="113" spans="1:9" x14ac:dyDescent="0.25">
      <c r="A113" s="116"/>
      <c r="B113" s="117"/>
      <c r="C113" s="117"/>
      <c r="D113" s="117"/>
      <c r="E113" s="117"/>
      <c r="F113" s="118"/>
      <c r="G113" s="119"/>
      <c r="H113" s="119"/>
      <c r="I113" s="98">
        <f>SUM(I112)</f>
        <v>115000</v>
      </c>
    </row>
    <row r="114" spans="1:9" x14ac:dyDescent="0.25">
      <c r="A114" s="43"/>
      <c r="B114" s="44"/>
      <c r="C114" s="44"/>
      <c r="D114" s="44"/>
      <c r="E114" s="44"/>
      <c r="F114" s="110"/>
      <c r="G114" s="26"/>
      <c r="H114" s="26"/>
      <c r="I114" s="72"/>
    </row>
    <row r="115" spans="1:9" x14ac:dyDescent="0.25">
      <c r="A115" s="63"/>
      <c r="B115" s="64"/>
      <c r="C115" s="64"/>
      <c r="D115" s="64"/>
      <c r="E115" s="64"/>
      <c r="F115" s="65"/>
      <c r="G115" s="65"/>
      <c r="H115" s="65"/>
      <c r="I115" s="46"/>
    </row>
    <row r="116" spans="1:9" x14ac:dyDescent="0.25">
      <c r="A116" s="47"/>
      <c r="B116" s="58"/>
      <c r="C116" s="58"/>
      <c r="D116" s="58"/>
      <c r="E116" s="58"/>
      <c r="F116" s="49" t="s">
        <v>15</v>
      </c>
      <c r="G116" s="50" t="s">
        <v>87</v>
      </c>
      <c r="H116" s="50"/>
      <c r="I116" s="120">
        <f>I108+I113</f>
        <v>285580.79999999999</v>
      </c>
    </row>
    <row r="117" spans="1:9" x14ac:dyDescent="0.25">
      <c r="A117" s="43"/>
      <c r="B117" s="64"/>
      <c r="C117" s="64"/>
      <c r="D117" s="64"/>
      <c r="E117" s="64"/>
      <c r="F117" s="73"/>
      <c r="G117" s="26"/>
      <c r="H117" s="26"/>
      <c r="I117" s="72"/>
    </row>
    <row r="118" spans="1:9" x14ac:dyDescent="0.25">
      <c r="A118" s="43"/>
      <c r="B118" s="64"/>
      <c r="C118" s="64"/>
      <c r="D118" s="64"/>
      <c r="E118" s="64"/>
      <c r="F118" s="73"/>
      <c r="G118" s="26"/>
      <c r="H118" s="26"/>
      <c r="I118" s="72"/>
    </row>
    <row r="119" spans="1:9" ht="15.75" thickBot="1" x14ac:dyDescent="0.3">
      <c r="A119" s="43"/>
      <c r="B119" s="64"/>
      <c r="C119" s="64"/>
      <c r="D119" s="64"/>
      <c r="E119" s="64"/>
      <c r="F119" s="73"/>
      <c r="G119" s="26"/>
      <c r="H119" s="26"/>
      <c r="I119" s="72"/>
    </row>
    <row r="120" spans="1:9" ht="15.75" thickBot="1" x14ac:dyDescent="0.3">
      <c r="A120" s="121"/>
      <c r="B120" s="122"/>
      <c r="C120" s="123"/>
      <c r="D120" s="123"/>
      <c r="E120" s="123"/>
      <c r="F120" s="124" t="s">
        <v>88</v>
      </c>
      <c r="G120" s="125" t="s">
        <v>16</v>
      </c>
      <c r="H120" s="126"/>
      <c r="I120" s="127">
        <f>I17+I39+I69+I102+I116</f>
        <v>2168000.06</v>
      </c>
    </row>
    <row r="121" spans="1:9" x14ac:dyDescent="0.25">
      <c r="A121" s="128"/>
      <c r="B121" s="64"/>
      <c r="C121" s="64"/>
      <c r="D121" s="64"/>
      <c r="E121" s="64"/>
      <c r="F121" s="86"/>
      <c r="G121" s="110"/>
      <c r="H121" s="110"/>
      <c r="I121" s="46"/>
    </row>
    <row r="122" spans="1:9" x14ac:dyDescent="0.25">
      <c r="A122" s="128" t="s">
        <v>89</v>
      </c>
      <c r="B122" s="64"/>
      <c r="C122" s="64"/>
      <c r="D122" s="64"/>
      <c r="E122" s="64"/>
      <c r="F122" s="86" t="s">
        <v>67</v>
      </c>
      <c r="G122" s="110"/>
      <c r="H122" s="110"/>
      <c r="I122" s="46"/>
    </row>
    <row r="123" spans="1:9" x14ac:dyDescent="0.25">
      <c r="A123" s="128"/>
      <c r="B123" s="64"/>
      <c r="C123" s="64"/>
      <c r="D123" s="64"/>
      <c r="E123" s="64"/>
      <c r="F123" s="86"/>
      <c r="G123" s="110"/>
      <c r="H123" s="110"/>
      <c r="I123" s="46"/>
    </row>
    <row r="124" spans="1:9" x14ac:dyDescent="0.25">
      <c r="A124" s="128"/>
      <c r="B124" s="64"/>
      <c r="C124" s="64"/>
      <c r="D124" s="64"/>
      <c r="E124" s="64"/>
      <c r="F124" s="86"/>
      <c r="G124" s="110"/>
      <c r="H124" s="110"/>
      <c r="I124" s="46"/>
    </row>
    <row r="125" spans="1:9" x14ac:dyDescent="0.25">
      <c r="A125" s="128"/>
      <c r="B125" s="64"/>
      <c r="C125" s="64"/>
      <c r="D125" s="64"/>
      <c r="E125" s="64"/>
      <c r="F125" s="86"/>
      <c r="G125" s="110"/>
      <c r="H125" s="110"/>
      <c r="I125" s="46"/>
    </row>
    <row r="126" spans="1:9" x14ac:dyDescent="0.25">
      <c r="A126" s="128"/>
      <c r="B126" s="64"/>
      <c r="C126" s="64"/>
      <c r="D126" s="64"/>
      <c r="E126" s="64"/>
      <c r="F126" s="86"/>
      <c r="G126" s="110"/>
      <c r="H126" s="110"/>
      <c r="I126" s="46"/>
    </row>
    <row r="127" spans="1:9" x14ac:dyDescent="0.25">
      <c r="A127" s="128"/>
      <c r="B127" s="64"/>
      <c r="C127" s="64"/>
      <c r="D127" s="64"/>
      <c r="E127" s="64"/>
      <c r="F127" s="86"/>
      <c r="G127" s="110"/>
      <c r="H127" s="110"/>
      <c r="I127" s="46"/>
    </row>
    <row r="128" spans="1:9" x14ac:dyDescent="0.25">
      <c r="A128" s="129" t="s">
        <v>90</v>
      </c>
      <c r="B128" s="129"/>
      <c r="C128" s="129"/>
      <c r="D128" s="129"/>
      <c r="E128" s="129"/>
      <c r="F128" s="129"/>
      <c r="G128" s="129"/>
      <c r="H128" s="129"/>
      <c r="I128" s="129"/>
    </row>
    <row r="129" spans="1:9" ht="15.75" thickBot="1" x14ac:dyDescent="0.3">
      <c r="A129" s="128"/>
      <c r="B129" s="64"/>
      <c r="C129" s="64"/>
      <c r="D129" s="64"/>
      <c r="E129" s="64"/>
      <c r="F129" s="86"/>
      <c r="G129" s="110"/>
      <c r="H129" s="110"/>
      <c r="I129" s="46"/>
    </row>
    <row r="130" spans="1:9" ht="15.75" thickBot="1" x14ac:dyDescent="0.3">
      <c r="A130" s="130" t="s">
        <v>91</v>
      </c>
      <c r="B130" s="131"/>
      <c r="C130" s="132"/>
      <c r="D130" s="133" t="s">
        <v>92</v>
      </c>
      <c r="E130" s="131"/>
      <c r="F130" s="134"/>
      <c r="G130" s="135"/>
      <c r="H130" s="135"/>
      <c r="I130" s="136" t="s">
        <v>93</v>
      </c>
    </row>
    <row r="131" spans="1:9" x14ac:dyDescent="0.25">
      <c r="A131" s="137" t="s">
        <v>94</v>
      </c>
      <c r="B131" s="138"/>
      <c r="C131" s="139"/>
      <c r="D131" s="140" t="s">
        <v>95</v>
      </c>
      <c r="E131" s="141"/>
      <c r="F131" s="142"/>
      <c r="G131" s="143"/>
      <c r="H131" s="144"/>
      <c r="I131" s="145">
        <v>17097.61</v>
      </c>
    </row>
    <row r="132" spans="1:9" x14ac:dyDescent="0.25">
      <c r="A132" s="146" t="s">
        <v>23</v>
      </c>
      <c r="B132" s="147"/>
      <c r="C132" s="148"/>
      <c r="D132" s="149" t="s">
        <v>96</v>
      </c>
      <c r="E132" s="150"/>
      <c r="F132" s="151"/>
      <c r="G132" s="152"/>
      <c r="H132" s="153"/>
      <c r="I132" s="154">
        <v>668912.38</v>
      </c>
    </row>
    <row r="133" spans="1:9" x14ac:dyDescent="0.25">
      <c r="A133" s="146" t="s">
        <v>97</v>
      </c>
      <c r="B133" s="147"/>
      <c r="C133" s="148"/>
      <c r="D133" s="149" t="s">
        <v>98</v>
      </c>
      <c r="E133" s="150"/>
      <c r="F133" s="151"/>
      <c r="G133" s="152"/>
      <c r="H133" s="153"/>
      <c r="I133" s="154">
        <v>61979.5</v>
      </c>
    </row>
    <row r="134" spans="1:9" ht="15.75" thickBot="1" x14ac:dyDescent="0.3">
      <c r="A134" s="155" t="s">
        <v>99</v>
      </c>
      <c r="B134" s="44"/>
      <c r="C134" s="156"/>
      <c r="D134" s="157" t="s">
        <v>100</v>
      </c>
      <c r="E134" s="64"/>
      <c r="F134" s="86"/>
      <c r="G134" s="158"/>
      <c r="H134" s="110"/>
      <c r="I134" s="159">
        <v>807000</v>
      </c>
    </row>
    <row r="135" spans="1:9" ht="15.75" thickBot="1" x14ac:dyDescent="0.3">
      <c r="A135" s="130" t="s">
        <v>101</v>
      </c>
      <c r="B135" s="131"/>
      <c r="C135" s="131"/>
      <c r="D135" s="131"/>
      <c r="E135" s="131"/>
      <c r="F135" s="134"/>
      <c r="G135" s="160"/>
      <c r="H135" s="135"/>
      <c r="I135" s="161">
        <f>SUM(I131:I134)</f>
        <v>1554989.49</v>
      </c>
    </row>
    <row r="136" spans="1:9" x14ac:dyDescent="0.25">
      <c r="A136" s="128"/>
      <c r="B136" s="64"/>
      <c r="C136" s="64"/>
      <c r="D136" s="64"/>
      <c r="E136" s="64"/>
      <c r="F136" s="86"/>
      <c r="G136" s="110"/>
      <c r="H136" s="110"/>
      <c r="I136" s="46"/>
    </row>
    <row r="137" spans="1:9" x14ac:dyDescent="0.25">
      <c r="A137" s="128"/>
      <c r="B137" s="64"/>
      <c r="C137" s="64"/>
      <c r="D137" s="64"/>
      <c r="E137" s="64"/>
      <c r="F137" s="86"/>
      <c r="G137" s="110"/>
      <c r="H137" s="110"/>
      <c r="I137" s="46"/>
    </row>
    <row r="138" spans="1:9" x14ac:dyDescent="0.25">
      <c r="A138" s="128"/>
      <c r="B138" s="64"/>
      <c r="C138" s="64"/>
      <c r="D138" s="64"/>
      <c r="E138" s="64"/>
      <c r="F138" s="86"/>
      <c r="G138" s="110"/>
      <c r="H138" s="110"/>
      <c r="I138" s="46"/>
    </row>
    <row r="139" spans="1:9" ht="15.75" thickBot="1" x14ac:dyDescent="0.3">
      <c r="A139" s="128"/>
      <c r="B139" s="64"/>
      <c r="C139" s="64"/>
      <c r="D139" s="64"/>
      <c r="E139" s="64"/>
      <c r="F139" s="86"/>
      <c r="G139" s="110"/>
      <c r="H139" s="110"/>
      <c r="I139" s="46"/>
    </row>
    <row r="140" spans="1:9" ht="15.75" thickBot="1" x14ac:dyDescent="0.3">
      <c r="A140" s="162" t="s">
        <v>102</v>
      </c>
      <c r="B140" s="122"/>
      <c r="C140" s="123"/>
      <c r="D140" s="123"/>
      <c r="E140" s="123"/>
      <c r="F140" s="124" t="s">
        <v>88</v>
      </c>
      <c r="G140" s="125" t="s">
        <v>16</v>
      </c>
      <c r="H140" s="126"/>
      <c r="I140" s="127">
        <f>I120-I135</f>
        <v>613010.57000000007</v>
      </c>
    </row>
    <row r="141" spans="1:9" x14ac:dyDescent="0.25">
      <c r="A141" s="128"/>
      <c r="B141" s="64"/>
      <c r="C141" s="64"/>
      <c r="D141" s="64"/>
      <c r="E141" s="64"/>
      <c r="F141" s="86"/>
      <c r="G141" s="110"/>
      <c r="H141" s="110"/>
      <c r="I141" s="46"/>
    </row>
    <row r="142" spans="1:9" x14ac:dyDescent="0.25">
      <c r="A142" s="128"/>
      <c r="B142" s="64"/>
      <c r="C142" s="64"/>
      <c r="D142" s="64"/>
      <c r="E142" s="64"/>
      <c r="F142" s="86"/>
      <c r="G142" s="110"/>
      <c r="H142" s="110"/>
      <c r="I142" s="46"/>
    </row>
    <row r="143" spans="1:9" x14ac:dyDescent="0.25">
      <c r="A143" s="128"/>
      <c r="B143" s="64"/>
      <c r="C143" s="64"/>
      <c r="D143" s="64"/>
      <c r="E143" s="64"/>
      <c r="F143" s="86"/>
      <c r="G143" s="110"/>
      <c r="H143" s="110"/>
      <c r="I143" s="46"/>
    </row>
    <row r="144" spans="1:9" x14ac:dyDescent="0.25">
      <c r="A144" s="128"/>
      <c r="B144" s="64"/>
      <c r="C144" s="64"/>
      <c r="D144" s="64"/>
      <c r="E144" s="64"/>
      <c r="F144" s="86"/>
      <c r="G144" s="110"/>
      <c r="H144" s="110"/>
      <c r="I144" s="46"/>
    </row>
    <row r="145" spans="1:9" x14ac:dyDescent="0.25">
      <c r="A145" s="128"/>
      <c r="B145" s="64"/>
      <c r="C145" s="64"/>
      <c r="D145" s="64"/>
      <c r="E145" s="64"/>
      <c r="F145" s="86"/>
      <c r="G145" s="110"/>
      <c r="H145" s="110"/>
      <c r="I145" s="46"/>
    </row>
    <row r="146" spans="1:9" x14ac:dyDescent="0.25">
      <c r="A146" s="128"/>
      <c r="B146" s="64"/>
      <c r="C146" s="64"/>
      <c r="D146" s="64"/>
      <c r="E146" s="64"/>
      <c r="F146" s="86"/>
      <c r="G146" s="110"/>
      <c r="H146" s="110"/>
      <c r="I146" s="46"/>
    </row>
    <row r="147" spans="1:9" x14ac:dyDescent="0.25">
      <c r="A147" s="163" t="s">
        <v>103</v>
      </c>
      <c r="B147" s="163"/>
      <c r="C147" s="163"/>
      <c r="D147" s="63"/>
      <c r="E147" s="63"/>
      <c r="F147" s="164"/>
      <c r="G147" s="165" t="s">
        <v>104</v>
      </c>
      <c r="H147" s="66"/>
      <c r="I147" s="66"/>
    </row>
    <row r="148" spans="1:9" x14ac:dyDescent="0.25">
      <c r="A148" s="166" t="s">
        <v>105</v>
      </c>
      <c r="B148" s="166"/>
      <c r="C148" s="166"/>
      <c r="D148" s="167"/>
      <c r="E148" s="167"/>
      <c r="F148" s="164"/>
      <c r="G148" s="168" t="s">
        <v>106</v>
      </c>
      <c r="H148" s="169"/>
      <c r="I148" s="169"/>
    </row>
    <row r="149" spans="1:9" x14ac:dyDescent="0.25">
      <c r="A149" s="170"/>
      <c r="B149" s="64"/>
      <c r="C149" s="171"/>
      <c r="D149" s="171"/>
      <c r="E149" s="171"/>
      <c r="F149" s="100"/>
      <c r="G149" s="172"/>
      <c r="H149" s="172"/>
      <c r="I149" s="100"/>
    </row>
    <row r="150" spans="1:9" x14ac:dyDescent="0.25">
      <c r="A150" s="173"/>
      <c r="B150" s="64"/>
      <c r="C150" s="100"/>
      <c r="D150" s="174" t="s">
        <v>107</v>
      </c>
      <c r="E150" s="174"/>
      <c r="F150" s="174"/>
      <c r="G150" s="175"/>
      <c r="H150" s="172"/>
      <c r="I150" s="100"/>
    </row>
    <row r="151" spans="1:9" x14ac:dyDescent="0.25">
      <c r="A151" s="173"/>
      <c r="B151" s="64"/>
      <c r="C151" s="171"/>
      <c r="D151" s="176" t="s">
        <v>108</v>
      </c>
      <c r="E151" s="176"/>
      <c r="F151" s="176"/>
      <c r="G151" s="169"/>
      <c r="H151" s="100"/>
      <c r="I151" s="100"/>
    </row>
    <row r="152" spans="1:9" x14ac:dyDescent="0.25">
      <c r="A152" s="1"/>
      <c r="B152" s="2"/>
      <c r="C152" s="3"/>
      <c r="D152" s="3"/>
      <c r="E152" s="3"/>
      <c r="F152" s="4"/>
      <c r="G152" s="4"/>
      <c r="H152" s="4"/>
      <c r="I152" s="4"/>
    </row>
    <row r="153" spans="1:9" x14ac:dyDescent="0.25">
      <c r="A153" s="1"/>
      <c r="B153" s="2"/>
      <c r="C153" s="3"/>
      <c r="D153" s="3"/>
      <c r="E153" s="3"/>
      <c r="F153" s="4"/>
      <c r="G153" s="4"/>
      <c r="H153" s="4"/>
      <c r="I153" s="4"/>
    </row>
  </sheetData>
  <mergeCells count="7">
    <mergeCell ref="D151:F151"/>
    <mergeCell ref="A5:I5"/>
    <mergeCell ref="A6:I6"/>
    <mergeCell ref="A128:I128"/>
    <mergeCell ref="A147:C147"/>
    <mergeCell ref="A148:C148"/>
    <mergeCell ref="D150:F1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 Pagar Julio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2022-08-03T16:04:29Z</dcterms:created>
  <dcterms:modified xsi:type="dcterms:W3CDTF">2022-08-03T16:08:21Z</dcterms:modified>
</cp:coreProperties>
</file>