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"/>
    </mc:Choice>
  </mc:AlternateContent>
  <bookViews>
    <workbookView xWindow="0" yWindow="0" windowWidth="19200" windowHeight="11595"/>
  </bookViews>
  <sheets>
    <sheet name="Nomina Personal Contratado" sheetId="1" r:id="rId1"/>
    <sheet name="Nomina de Compensaciones" sheetId="2" r:id="rId2"/>
  </sheets>
  <externalReferences>
    <externalReference r:id="rId3"/>
  </externalReferences>
  <definedNames>
    <definedName name="_xlnm._FilterDatabase" localSheetId="0" hidden="1">'Nomina Personal Contratado'!$A$8:$O$40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8" i="2" l="1"/>
  <c r="G19" i="2"/>
  <c r="F19" i="2"/>
  <c r="D28" i="2" s="1"/>
  <c r="H18" i="2"/>
  <c r="H17" i="2"/>
  <c r="H16" i="2"/>
  <c r="H15" i="2"/>
  <c r="H14" i="2"/>
  <c r="H13" i="2"/>
  <c r="H12" i="2"/>
  <c r="H11" i="2"/>
  <c r="H19" i="2" s="1"/>
  <c r="F28" i="2" s="1"/>
  <c r="J40" i="1" l="1"/>
  <c r="L40" i="1"/>
  <c r="N40" i="1"/>
  <c r="K9" i="1"/>
  <c r="M9" i="1"/>
  <c r="K10" i="1"/>
  <c r="O10" i="1" s="1"/>
  <c r="M10" i="1"/>
  <c r="K11" i="1"/>
  <c r="M11" i="1"/>
  <c r="O11" i="1" s="1"/>
  <c r="K12" i="1"/>
  <c r="M12" i="1"/>
  <c r="K13" i="1"/>
  <c r="M13" i="1"/>
  <c r="K14" i="1"/>
  <c r="O14" i="1" s="1"/>
  <c r="M14" i="1"/>
  <c r="K15" i="1"/>
  <c r="M15" i="1"/>
  <c r="O15" i="1" s="1"/>
  <c r="K16" i="1"/>
  <c r="M16" i="1"/>
  <c r="O16" i="1" s="1"/>
  <c r="K17" i="1"/>
  <c r="M17" i="1"/>
  <c r="K18" i="1"/>
  <c r="M18" i="1"/>
  <c r="O18" i="1"/>
  <c r="K19" i="1"/>
  <c r="M19" i="1"/>
  <c r="K20" i="1"/>
  <c r="M20" i="1"/>
  <c r="O20" i="1" s="1"/>
  <c r="K21" i="1"/>
  <c r="M21" i="1"/>
  <c r="K22" i="1"/>
  <c r="M22" i="1"/>
  <c r="O22" i="1"/>
  <c r="K23" i="1"/>
  <c r="M23" i="1"/>
  <c r="O23" i="1" s="1"/>
  <c r="K24" i="1"/>
  <c r="M24" i="1"/>
  <c r="O24" i="1" s="1"/>
  <c r="K25" i="1"/>
  <c r="M25" i="1"/>
  <c r="K26" i="1"/>
  <c r="M26" i="1"/>
  <c r="K27" i="1"/>
  <c r="M27" i="1"/>
  <c r="O27" i="1"/>
  <c r="K28" i="1"/>
  <c r="M28" i="1"/>
  <c r="K29" i="1"/>
  <c r="M29" i="1"/>
  <c r="O29" i="1" s="1"/>
  <c r="K30" i="1"/>
  <c r="M30" i="1"/>
  <c r="K31" i="1"/>
  <c r="M31" i="1"/>
  <c r="O31" i="1"/>
  <c r="K32" i="1"/>
  <c r="M32" i="1"/>
  <c r="O32" i="1" s="1"/>
  <c r="K33" i="1"/>
  <c r="M33" i="1"/>
  <c r="O33" i="1" s="1"/>
  <c r="K34" i="1"/>
  <c r="M34" i="1"/>
  <c r="O34" i="1" s="1"/>
  <c r="K35" i="1"/>
  <c r="M35" i="1"/>
  <c r="O35" i="1" s="1"/>
  <c r="K36" i="1"/>
  <c r="M36" i="1"/>
  <c r="K37" i="1"/>
  <c r="O37" i="1" s="1"/>
  <c r="M37" i="1"/>
  <c r="K38" i="1"/>
  <c r="M38" i="1"/>
  <c r="O38" i="1" s="1"/>
  <c r="K39" i="1"/>
  <c r="M39" i="1"/>
  <c r="O39" i="1" l="1"/>
  <c r="O30" i="1"/>
  <c r="O28" i="1"/>
  <c r="O19" i="1"/>
  <c r="O12" i="1"/>
  <c r="K40" i="1"/>
  <c r="O36" i="1"/>
  <c r="O26" i="1"/>
  <c r="O25" i="1"/>
  <c r="O21" i="1"/>
  <c r="O17" i="1"/>
  <c r="O13" i="1"/>
  <c r="O9" i="1"/>
  <c r="M40" i="1"/>
  <c r="D5" i="1"/>
  <c r="O40" i="1" l="1"/>
</calcChain>
</file>

<file path=xl/sharedStrings.xml><?xml version="1.0" encoding="utf-8"?>
<sst xmlns="http://schemas.openxmlformats.org/spreadsheetml/2006/main" count="291" uniqueCount="183">
  <si>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</si>
  <si>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</si>
  <si>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</si>
  <si>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</si>
  <si>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</si>
  <si>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</si>
  <si>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</si>
  <si>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</si>
  <si>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</si>
  <si>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</si>
  <si>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</si>
  <si>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</si>
  <si>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</si>
  <si>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</si>
  <si>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</si>
  <si>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</si>
  <si>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</si>
  <si>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</si>
  <si>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</si>
  <si>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</si>
  <si>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</si>
  <si>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</si>
  <si>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</si>
  <si>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</si>
  <si>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</si>
  <si>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</si>
  <si>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</si>
  <si>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</si>
  <si>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</si>
  <si>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</si>
  <si>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</si>
  <si>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</si>
  <si>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 xml:space="preserve">FRANCISCO </t>
  </si>
  <si>
    <t xml:space="preserve">ARIAS </t>
  </si>
  <si>
    <t>M</t>
  </si>
  <si>
    <t>FUMIGADOR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</si>
  <si>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</si>
  <si>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</si>
  <si>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</si>
  <si>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</si>
  <si>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</si>
  <si>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</si>
  <si>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</si>
  <si>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</si>
  <si>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</si>
  <si>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</si>
  <si>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</si>
  <si>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</si>
  <si>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</si>
  <si>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</si>
  <si>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</si>
  <si>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</si>
  <si>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</si>
  <si>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</si>
  <si>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</si>
  <si>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</si>
  <si>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</si>
  <si>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</si>
  <si>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</si>
  <si>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</si>
  <si>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</si>
  <si>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</si>
  <si>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</si>
  <si>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</si>
  <si>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</si>
  <si>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</si>
  <si>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</si>
  <si>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</si>
  <si>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</si>
  <si>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</si>
  <si>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</si>
  <si>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</si>
  <si>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</si>
  <si>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</si>
  <si>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</si>
  <si>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</si>
  <si>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</si>
  <si>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</si>
  <si>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</si>
  <si>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</si>
  <si>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</si>
  <si>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</si>
  <si>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</si>
  <si>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</si>
  <si>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</si>
  <si>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</si>
  <si>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</si>
  <si>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</si>
  <si>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</si>
  <si>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</si>
  <si>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</si>
  <si>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</si>
  <si>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</si>
  <si>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</si>
  <si>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</si>
  <si>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</si>
  <si>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</si>
  <si>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</si>
  <si>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</si>
  <si>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</si>
  <si>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</si>
  <si>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</si>
  <si>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</si>
  <si>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</si>
  <si>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</si>
  <si>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</si>
  <si>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</si>
  <si>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</si>
  <si>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</si>
  <si>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</si>
  <si>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</si>
  <si>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</si>
  <si>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</si>
  <si>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</si>
  <si>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</si>
  <si>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</si>
  <si>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</si>
  <si>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</si>
  <si>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</si>
  <si>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</si>
  <si>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</si>
  <si>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</si>
  <si>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</si>
  <si>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</si>
  <si>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</si>
  <si>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</si>
  <si>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</si>
  <si>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</si>
  <si>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</si>
  <si>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</si>
  <si>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</si>
  <si>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</si>
  <si>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</si>
  <si>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</si>
  <si>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</si>
  <si>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</si>
  <si>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</si>
  <si>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</si>
  <si>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</si>
  <si>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</si>
  <si>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</si>
  <si>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</si>
  <si>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</si>
  <si>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</si>
  <si>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</si>
  <si>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</si>
  <si>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>SERVICIO NACIONAL DE SALUD</t>
  </si>
  <si>
    <t>SERVICIO REGIONAL METROPOLITANO DE SALUD</t>
  </si>
  <si>
    <t>HOSPITAL DOCENTE PADRE BILLINI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</si>
  <si>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</si>
  <si>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</si>
  <si>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</si>
  <si>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</si>
  <si>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</si>
  <si>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</si>
  <si>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</si>
  <si>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</si>
  <si>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</si>
  <si>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>NERIS</t>
  </si>
  <si>
    <t>CASO RODRIGUEZ</t>
  </si>
  <si>
    <t>PERSONAL DE VIGILANCIA</t>
  </si>
  <si>
    <t xml:space="preserve">MANUEL DE JESUS </t>
  </si>
  <si>
    <t>TORRES</t>
  </si>
  <si>
    <t xml:space="preserve">ANGEL ENRIQUE </t>
  </si>
  <si>
    <t xml:space="preserve">DECENA SANTOS </t>
  </si>
  <si>
    <t xml:space="preserve">LUIS MANUEL </t>
  </si>
  <si>
    <t>PADILLA PIERRET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</si>
  <si>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</si>
  <si>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</si>
  <si>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</si>
  <si>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</si>
  <si>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</si>
  <si>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</si>
  <si>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</si>
  <si>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>COMPLETIVO A SUELDO</t>
  </si>
  <si>
    <t>TOTAL DE SUELDO</t>
  </si>
  <si>
    <t>TOTAL GENERAL</t>
  </si>
  <si>
    <t xml:space="preserve">DR. SERGIO ROQUEZ </t>
  </si>
  <si>
    <t>DICIEMBRE</t>
  </si>
  <si>
    <t>NÓMINA DEL PERSONAL DE MILITARES MES DE DICIEMBRE 2021</t>
  </si>
  <si>
    <t xml:space="preserve">PABLO </t>
  </si>
  <si>
    <t>CLETO ALMONTE</t>
  </si>
  <si>
    <t>ENCARGADO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</si>
</sst>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4" fontId="0" fillId="3" borderId="7" xfId="0" applyNumberFormat="1" applyFill="1" applyBorder="1" applyAlignment="1">
      <alignment horizontal="right" vertical="center"/>
    </xf>
    <xf numFmtId="14" fontId="0" fillId="0" borderId="7" xfId="0" applyNumberFormat="1" applyFont="1" applyBorder="1" applyAlignment="1">
      <alignment horizontal="right" vertical="center"/>
    </xf>
    <xf numFmtId="14" fontId="0" fillId="0" borderId="7" xfId="0" applyNumberForma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0" fillId="0" borderId="7" xfId="0" applyNumberFormat="1" applyFont="1" applyFill="1" applyBorder="1" applyAlignment="1">
      <alignment horizontal="left"/>
    </xf>
    <xf numFmtId="44" fontId="1" fillId="3" borderId="7" xfId="1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164" fontId="1" fillId="0" borderId="7" xfId="1" applyFont="1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898525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</xdr:row>
      <xdr:rowOff>66676</xdr:rowOff>
    </xdr:from>
    <xdr:to>
      <xdr:col>13</xdr:col>
      <xdr:colOff>523876</xdr:colOff>
      <xdr:row>5</xdr:row>
      <xdr:rowOff>57151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257176"/>
          <a:ext cx="3019426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97971</xdr:rowOff>
    </xdr:from>
    <xdr:to>
      <xdr:col>1</xdr:col>
      <xdr:colOff>828675</xdr:colOff>
      <xdr:row>5</xdr:row>
      <xdr:rowOff>114300</xdr:rowOff>
    </xdr:to>
    <xdr:pic>
      <xdr:nvPicPr>
        <xdr:cNvPr id="2" name="Imagen 4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97971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136525</xdr:colOff>
      <xdr:row>0</xdr:row>
      <xdr:rowOff>82550</xdr:rowOff>
    </xdr:from>
    <xdr:to>
      <xdr:col>8</xdr:col>
      <xdr:colOff>1622425</xdr:colOff>
      <xdr:row>4</xdr:row>
      <xdr:rowOff>158750</xdr:rowOff>
    </xdr:to>
    <xdr:pic>
      <xdr:nvPicPr>
        <xdr:cNvPr id="7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82550"/>
          <a:ext cx="26670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E1" workbookViewId="0">
      <selection activeCell="J9" sqref="J9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"/>
      <c r="B4" s="2"/>
      <c r="E4" s="1"/>
      <c r="K4" s="2"/>
      <c r="L4" s="2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2"/>
      <c r="M5" s="2"/>
      <c r="N5" s="2"/>
      <c r="O5" s="2"/>
    </row>
    <row r="6" spans="1:15" x14ac:dyDescent="0.25">
      <c r="A6" s="1"/>
      <c r="B6" s="5" t="s">
        <v>6</v>
      </c>
      <c r="C6" s="8">
        <v>2021</v>
      </c>
      <c r="E6" s="5" t="s">
        <v>7</v>
      </c>
      <c r="F6" s="9" t="s">
        <v>178</v>
      </c>
      <c r="J6" s="2"/>
      <c r="K6" s="2"/>
      <c r="L6" s="2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50</v>
      </c>
      <c r="C9" s="26" t="s">
        <v>51</v>
      </c>
      <c r="D9" s="26" t="s">
        <v>25</v>
      </c>
      <c r="E9" s="15" t="s">
        <v>52</v>
      </c>
      <c r="F9" s="15" t="s">
        <v>119</v>
      </c>
      <c r="G9" s="27" t="s">
        <v>143</v>
      </c>
      <c r="H9" s="31">
        <v>44317</v>
      </c>
      <c r="I9" s="31">
        <v>44682</v>
      </c>
      <c r="J9" s="19">
        <v>31500</v>
      </c>
      <c r="K9" s="19">
        <f t="shared" ref="K9:K39" si="0">J9*2.87%</f>
        <v>904.05</v>
      </c>
      <c r="L9" s="19"/>
      <c r="M9" s="19">
        <f t="shared" ref="M9:M39" si="1">J9*3.04%</f>
        <v>957.6</v>
      </c>
      <c r="N9" s="19"/>
      <c r="O9" s="28">
        <f t="shared" ref="O9:O39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61</v>
      </c>
      <c r="C10" s="26" t="s">
        <v>62</v>
      </c>
      <c r="D10" s="26" t="s">
        <v>25</v>
      </c>
      <c r="E10" s="15" t="s">
        <v>63</v>
      </c>
      <c r="F10" s="15" t="s">
        <v>121</v>
      </c>
      <c r="G10" s="27" t="s">
        <v>143</v>
      </c>
      <c r="H10" s="31">
        <v>44136</v>
      </c>
      <c r="I10" s="31">
        <v>44501</v>
      </c>
      <c r="J10" s="19">
        <v>45000</v>
      </c>
      <c r="K10" s="19">
        <f t="shared" si="0"/>
        <v>1291.5</v>
      </c>
      <c r="L10" s="19">
        <v>1149.75</v>
      </c>
      <c r="M10" s="19">
        <f t="shared" si="1"/>
        <v>1368</v>
      </c>
      <c r="N10" s="19"/>
      <c r="O10" s="28">
        <f t="shared" si="2"/>
        <v>41190.75</v>
      </c>
    </row>
    <row r="11" spans="1:15" s="29" customFormat="1" ht="30" customHeight="1" x14ac:dyDescent="0.25">
      <c r="A11" s="25">
        <v>3</v>
      </c>
      <c r="B11" s="18" t="s">
        <v>41</v>
      </c>
      <c r="C11" s="26" t="s">
        <v>42</v>
      </c>
      <c r="D11" s="26" t="s">
        <v>25</v>
      </c>
      <c r="E11" s="15" t="s">
        <v>43</v>
      </c>
      <c r="F11" s="15" t="s">
        <v>132</v>
      </c>
      <c r="G11" s="27" t="s">
        <v>143</v>
      </c>
      <c r="H11" s="32">
        <v>44136</v>
      </c>
      <c r="I11" s="32">
        <v>44501</v>
      </c>
      <c r="J11" s="19">
        <v>31500</v>
      </c>
      <c r="K11" s="19">
        <f t="shared" si="0"/>
        <v>904.05</v>
      </c>
      <c r="L11" s="19"/>
      <c r="M11" s="19">
        <f t="shared" si="1"/>
        <v>957.6</v>
      </c>
      <c r="N11" s="19"/>
      <c r="O11" s="28">
        <f t="shared" si="2"/>
        <v>29638.350000000002</v>
      </c>
    </row>
    <row r="12" spans="1:15" s="29" customFormat="1" ht="30" customHeight="1" x14ac:dyDescent="0.25">
      <c r="A12" s="25">
        <v>4</v>
      </c>
      <c r="B12" s="26" t="s">
        <v>95</v>
      </c>
      <c r="C12" s="26" t="s">
        <v>96</v>
      </c>
      <c r="D12" s="26" t="s">
        <v>25</v>
      </c>
      <c r="E12" s="15" t="s">
        <v>97</v>
      </c>
      <c r="F12" s="15" t="s">
        <v>129</v>
      </c>
      <c r="G12" s="27" t="s">
        <v>144</v>
      </c>
      <c r="H12" s="31">
        <v>44291</v>
      </c>
      <c r="I12" s="31">
        <v>44656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28">
        <f t="shared" si="2"/>
        <v>28227</v>
      </c>
    </row>
    <row r="13" spans="1:15" s="29" customFormat="1" ht="30" customHeight="1" x14ac:dyDescent="0.25">
      <c r="A13" s="25">
        <v>5</v>
      </c>
      <c r="B13" s="26" t="s">
        <v>106</v>
      </c>
      <c r="C13" s="26" t="s">
        <v>107</v>
      </c>
      <c r="D13" s="26" t="s">
        <v>25</v>
      </c>
      <c r="E13" s="15" t="s">
        <v>108</v>
      </c>
      <c r="F13" s="15" t="s">
        <v>130</v>
      </c>
      <c r="G13" s="27" t="s">
        <v>144</v>
      </c>
      <c r="H13" s="33">
        <v>44348</v>
      </c>
      <c r="I13" s="33">
        <v>44713</v>
      </c>
      <c r="J13" s="19">
        <v>30000</v>
      </c>
      <c r="K13" s="19">
        <f t="shared" si="0"/>
        <v>861</v>
      </c>
      <c r="L13" s="19"/>
      <c r="M13" s="19">
        <f t="shared" si="1"/>
        <v>912</v>
      </c>
      <c r="N13" s="19"/>
      <c r="O13" s="28">
        <f t="shared" si="2"/>
        <v>28227</v>
      </c>
    </row>
    <row r="14" spans="1:15" s="29" customFormat="1" ht="30" customHeight="1" x14ac:dyDescent="0.25">
      <c r="A14" s="25">
        <v>6</v>
      </c>
      <c r="B14" s="26" t="s">
        <v>44</v>
      </c>
      <c r="C14" s="26" t="s">
        <v>45</v>
      </c>
      <c r="D14" s="26" t="s">
        <v>25</v>
      </c>
      <c r="E14" s="15" t="s">
        <v>46</v>
      </c>
      <c r="F14" s="15" t="s">
        <v>117</v>
      </c>
      <c r="G14" s="27" t="s">
        <v>142</v>
      </c>
      <c r="H14" s="32">
        <v>44136</v>
      </c>
      <c r="I14" s="32">
        <v>44501</v>
      </c>
      <c r="J14" s="19">
        <v>31500</v>
      </c>
      <c r="K14" s="19">
        <f t="shared" si="0"/>
        <v>904.05</v>
      </c>
      <c r="L14" s="19"/>
      <c r="M14" s="19">
        <f t="shared" si="1"/>
        <v>957.6</v>
      </c>
      <c r="N14" s="19">
        <v>1327.81</v>
      </c>
      <c r="O14" s="28">
        <f t="shared" si="2"/>
        <v>28310.54</v>
      </c>
    </row>
    <row r="15" spans="1:15" s="29" customFormat="1" ht="30" customHeight="1" x14ac:dyDescent="0.25">
      <c r="A15" s="25">
        <v>7</v>
      </c>
      <c r="B15" s="15" t="s">
        <v>86</v>
      </c>
      <c r="C15" s="26" t="s">
        <v>87</v>
      </c>
      <c r="D15" s="26" t="s">
        <v>34</v>
      </c>
      <c r="E15" s="15" t="s">
        <v>88</v>
      </c>
      <c r="F15" s="15" t="s">
        <v>125</v>
      </c>
      <c r="G15" s="27" t="s">
        <v>135</v>
      </c>
      <c r="H15" s="33">
        <v>44291</v>
      </c>
      <c r="I15" s="33">
        <v>44656</v>
      </c>
      <c r="J15" s="19">
        <v>37000</v>
      </c>
      <c r="K15" s="19">
        <f t="shared" si="0"/>
        <v>1061.9000000000001</v>
      </c>
      <c r="L15" s="19">
        <v>19.239999999999998</v>
      </c>
      <c r="M15" s="19">
        <f t="shared" si="1"/>
        <v>1124.8</v>
      </c>
      <c r="N15" s="19"/>
      <c r="O15" s="28">
        <f t="shared" si="2"/>
        <v>34794.06</v>
      </c>
    </row>
    <row r="16" spans="1:15" s="29" customFormat="1" ht="30" customHeight="1" x14ac:dyDescent="0.25">
      <c r="A16" s="25">
        <v>8</v>
      </c>
      <c r="B16" s="15" t="s">
        <v>89</v>
      </c>
      <c r="C16" s="26" t="s">
        <v>90</v>
      </c>
      <c r="D16" s="26" t="s">
        <v>25</v>
      </c>
      <c r="E16" s="15" t="s">
        <v>91</v>
      </c>
      <c r="F16" s="15" t="s">
        <v>125</v>
      </c>
      <c r="G16" s="27" t="s">
        <v>135</v>
      </c>
      <c r="H16" s="33">
        <v>44291</v>
      </c>
      <c r="I16" s="33">
        <v>44656</v>
      </c>
      <c r="J16" s="19">
        <v>27000</v>
      </c>
      <c r="K16" s="19">
        <f t="shared" si="0"/>
        <v>774.9</v>
      </c>
      <c r="L16" s="19"/>
      <c r="M16" s="19">
        <f t="shared" si="1"/>
        <v>820.8</v>
      </c>
      <c r="N16" s="19">
        <v>1327.81</v>
      </c>
      <c r="O16" s="28">
        <f t="shared" si="2"/>
        <v>24076.489999999998</v>
      </c>
    </row>
    <row r="17" spans="1:15" s="29" customFormat="1" ht="30" customHeight="1" x14ac:dyDescent="0.25">
      <c r="A17" s="25">
        <v>9</v>
      </c>
      <c r="B17" s="26" t="s">
        <v>83</v>
      </c>
      <c r="C17" s="26" t="s">
        <v>84</v>
      </c>
      <c r="D17" s="26" t="s">
        <v>25</v>
      </c>
      <c r="E17" s="15" t="s">
        <v>85</v>
      </c>
      <c r="F17" s="15" t="s">
        <v>127</v>
      </c>
      <c r="G17" s="27" t="s">
        <v>142</v>
      </c>
      <c r="H17" s="31">
        <v>44260</v>
      </c>
      <c r="I17" s="31">
        <v>44625</v>
      </c>
      <c r="J17" s="19">
        <v>16500</v>
      </c>
      <c r="K17" s="19">
        <f t="shared" si="0"/>
        <v>473.55</v>
      </c>
      <c r="L17" s="19"/>
      <c r="M17" s="19">
        <f t="shared" si="1"/>
        <v>501.6</v>
      </c>
      <c r="N17" s="19"/>
      <c r="O17" s="28">
        <f t="shared" si="2"/>
        <v>15524.85</v>
      </c>
    </row>
    <row r="18" spans="1:15" s="29" customFormat="1" ht="30" customHeight="1" x14ac:dyDescent="0.25">
      <c r="A18" s="25">
        <v>10</v>
      </c>
      <c r="B18" s="26" t="s">
        <v>67</v>
      </c>
      <c r="C18" s="26" t="s">
        <v>68</v>
      </c>
      <c r="D18" s="26" t="s">
        <v>25</v>
      </c>
      <c r="E18" s="15" t="s">
        <v>69</v>
      </c>
      <c r="F18" s="15" t="s">
        <v>123</v>
      </c>
      <c r="G18" s="27" t="s">
        <v>135</v>
      </c>
      <c r="H18" s="32">
        <v>44136</v>
      </c>
      <c r="I18" s="32">
        <v>44501</v>
      </c>
      <c r="J18" s="19">
        <v>18000</v>
      </c>
      <c r="K18" s="19">
        <f t="shared" si="0"/>
        <v>516.6</v>
      </c>
      <c r="L18" s="19"/>
      <c r="M18" s="19">
        <f t="shared" si="1"/>
        <v>547.20000000000005</v>
      </c>
      <c r="N18" s="19">
        <v>1327.81</v>
      </c>
      <c r="O18" s="28">
        <f t="shared" si="2"/>
        <v>15608.390000000001</v>
      </c>
    </row>
    <row r="19" spans="1:15" s="29" customFormat="1" ht="30" customHeight="1" x14ac:dyDescent="0.25">
      <c r="A19" s="25">
        <v>11</v>
      </c>
      <c r="B19" s="26" t="s">
        <v>73</v>
      </c>
      <c r="C19" s="26" t="s">
        <v>74</v>
      </c>
      <c r="D19" s="26" t="s">
        <v>25</v>
      </c>
      <c r="E19" s="15" t="s">
        <v>75</v>
      </c>
      <c r="F19" s="15" t="s">
        <v>125</v>
      </c>
      <c r="G19" s="27" t="s">
        <v>135</v>
      </c>
      <c r="H19" s="33">
        <v>44201</v>
      </c>
      <c r="I19" s="33">
        <v>44566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28">
        <f t="shared" si="2"/>
        <v>15524.85</v>
      </c>
    </row>
    <row r="20" spans="1:15" s="29" customFormat="1" ht="30" customHeight="1" x14ac:dyDescent="0.25">
      <c r="A20" s="25">
        <v>12</v>
      </c>
      <c r="B20" s="26" t="s">
        <v>76</v>
      </c>
      <c r="C20" s="26" t="s">
        <v>112</v>
      </c>
      <c r="D20" s="26" t="s">
        <v>25</v>
      </c>
      <c r="E20" s="15" t="s">
        <v>75</v>
      </c>
      <c r="F20" s="15" t="s">
        <v>125</v>
      </c>
      <c r="G20" s="27" t="s">
        <v>135</v>
      </c>
      <c r="H20" s="33">
        <v>44256</v>
      </c>
      <c r="I20" s="33">
        <v>44621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28">
        <f t="shared" si="2"/>
        <v>15524.85</v>
      </c>
    </row>
    <row r="21" spans="1:15" s="29" customFormat="1" ht="30" customHeight="1" x14ac:dyDescent="0.25">
      <c r="A21" s="25">
        <v>13</v>
      </c>
      <c r="B21" s="26" t="s">
        <v>77</v>
      </c>
      <c r="C21" s="26" t="s">
        <v>78</v>
      </c>
      <c r="D21" s="26" t="s">
        <v>34</v>
      </c>
      <c r="E21" s="15" t="s">
        <v>79</v>
      </c>
      <c r="F21" s="15" t="s">
        <v>115</v>
      </c>
      <c r="G21" s="27" t="s">
        <v>142</v>
      </c>
      <c r="H21" s="34">
        <v>44257</v>
      </c>
      <c r="I21" s="34">
        <v>44622</v>
      </c>
      <c r="J21" s="19">
        <v>16500</v>
      </c>
      <c r="K21" s="19">
        <f t="shared" si="0"/>
        <v>473.55</v>
      </c>
      <c r="L21" s="19"/>
      <c r="M21" s="19">
        <f t="shared" si="1"/>
        <v>501.6</v>
      </c>
      <c r="N21" s="19"/>
      <c r="O21" s="28">
        <f t="shared" si="2"/>
        <v>15524.85</v>
      </c>
    </row>
    <row r="22" spans="1:15" s="29" customFormat="1" ht="30" customHeight="1" x14ac:dyDescent="0.25">
      <c r="A22" s="25">
        <v>14</v>
      </c>
      <c r="B22" s="26" t="s">
        <v>92</v>
      </c>
      <c r="C22" s="26" t="s">
        <v>93</v>
      </c>
      <c r="D22" s="26" t="s">
        <v>25</v>
      </c>
      <c r="E22" s="15" t="s">
        <v>94</v>
      </c>
      <c r="F22" s="15" t="s">
        <v>128</v>
      </c>
      <c r="G22" s="27" t="s">
        <v>134</v>
      </c>
      <c r="H22" s="31">
        <v>44291</v>
      </c>
      <c r="I22" s="31">
        <v>44656</v>
      </c>
      <c r="J22" s="19">
        <v>14500</v>
      </c>
      <c r="K22" s="19">
        <f t="shared" si="0"/>
        <v>416.15</v>
      </c>
      <c r="L22" s="19"/>
      <c r="M22" s="19">
        <f t="shared" si="1"/>
        <v>440.8</v>
      </c>
      <c r="N22" s="19"/>
      <c r="O22" s="28">
        <f t="shared" si="2"/>
        <v>13643.050000000001</v>
      </c>
    </row>
    <row r="23" spans="1:15" s="29" customFormat="1" ht="30" customHeight="1" x14ac:dyDescent="0.25">
      <c r="A23" s="25">
        <v>15</v>
      </c>
      <c r="B23" s="15" t="s">
        <v>109</v>
      </c>
      <c r="C23" s="26" t="s">
        <v>110</v>
      </c>
      <c r="D23" s="26" t="s">
        <v>25</v>
      </c>
      <c r="E23" s="15" t="s">
        <v>111</v>
      </c>
      <c r="F23" s="15" t="s">
        <v>131</v>
      </c>
      <c r="G23" s="27" t="s">
        <v>135</v>
      </c>
      <c r="H23" s="35">
        <v>44348</v>
      </c>
      <c r="I23" s="35">
        <v>44713</v>
      </c>
      <c r="J23" s="19">
        <v>16962.099999999999</v>
      </c>
      <c r="K23" s="19">
        <f t="shared" si="0"/>
        <v>486.81226999999996</v>
      </c>
      <c r="L23" s="19"/>
      <c r="M23" s="19">
        <f t="shared" si="1"/>
        <v>515.64783999999997</v>
      </c>
      <c r="N23" s="19"/>
      <c r="O23" s="28">
        <f t="shared" si="2"/>
        <v>15959.63989</v>
      </c>
    </row>
    <row r="24" spans="1:15" s="29" customFormat="1" ht="30" customHeight="1" x14ac:dyDescent="0.25">
      <c r="A24" s="25">
        <v>16</v>
      </c>
      <c r="B24" s="30" t="s">
        <v>36</v>
      </c>
      <c r="C24" s="26" t="s">
        <v>37</v>
      </c>
      <c r="D24" s="26" t="s">
        <v>34</v>
      </c>
      <c r="E24" s="15" t="s">
        <v>38</v>
      </c>
      <c r="F24" s="15" t="s">
        <v>116</v>
      </c>
      <c r="G24" s="27" t="s">
        <v>135</v>
      </c>
      <c r="H24" s="35">
        <v>44136</v>
      </c>
      <c r="I24" s="35">
        <v>44501</v>
      </c>
      <c r="J24" s="19">
        <v>10000</v>
      </c>
      <c r="K24" s="19">
        <f t="shared" si="0"/>
        <v>287</v>
      </c>
      <c r="L24" s="19"/>
      <c r="M24" s="19">
        <f t="shared" si="1"/>
        <v>304</v>
      </c>
      <c r="N24" s="19"/>
      <c r="O24" s="28">
        <f t="shared" si="2"/>
        <v>9409</v>
      </c>
    </row>
    <row r="25" spans="1:15" s="29" customFormat="1" ht="30" customHeight="1" x14ac:dyDescent="0.25">
      <c r="A25" s="25">
        <v>17</v>
      </c>
      <c r="B25" s="26" t="s">
        <v>103</v>
      </c>
      <c r="C25" s="26" t="s">
        <v>104</v>
      </c>
      <c r="D25" s="26" t="s">
        <v>34</v>
      </c>
      <c r="E25" s="15" t="s">
        <v>105</v>
      </c>
      <c r="F25" s="15" t="s">
        <v>120</v>
      </c>
      <c r="G25" s="27" t="s">
        <v>133</v>
      </c>
      <c r="H25" s="31">
        <v>44321</v>
      </c>
      <c r="I25" s="31">
        <v>44686</v>
      </c>
      <c r="J25" s="19">
        <v>13287.89</v>
      </c>
      <c r="K25" s="19">
        <f t="shared" si="0"/>
        <v>381.36244299999998</v>
      </c>
      <c r="L25" s="19"/>
      <c r="M25" s="19">
        <f t="shared" si="1"/>
        <v>403.95185599999996</v>
      </c>
      <c r="N25" s="19"/>
      <c r="O25" s="28">
        <f t="shared" si="2"/>
        <v>12502.575701</v>
      </c>
    </row>
    <row r="26" spans="1:15" s="29" customFormat="1" ht="30" customHeight="1" x14ac:dyDescent="0.25">
      <c r="A26" s="25">
        <v>18</v>
      </c>
      <c r="B26" s="26" t="s">
        <v>98</v>
      </c>
      <c r="C26" s="26" t="s">
        <v>99</v>
      </c>
      <c r="D26" s="26" t="s">
        <v>34</v>
      </c>
      <c r="E26" s="15" t="s">
        <v>60</v>
      </c>
      <c r="F26" s="15" t="s">
        <v>120</v>
      </c>
      <c r="G26" s="27" t="s">
        <v>133</v>
      </c>
      <c r="H26" s="31">
        <v>44319</v>
      </c>
      <c r="I26" s="31">
        <v>44319</v>
      </c>
      <c r="J26" s="36">
        <v>10000</v>
      </c>
      <c r="K26" s="19">
        <f t="shared" si="0"/>
        <v>287</v>
      </c>
      <c r="L26" s="19"/>
      <c r="M26" s="19">
        <f t="shared" si="1"/>
        <v>304</v>
      </c>
      <c r="N26" s="19"/>
      <c r="O26" s="28">
        <f t="shared" si="2"/>
        <v>9409</v>
      </c>
    </row>
    <row r="27" spans="1:15" s="29" customFormat="1" ht="30" customHeight="1" x14ac:dyDescent="0.25">
      <c r="A27" s="25">
        <v>19</v>
      </c>
      <c r="B27" s="26" t="s">
        <v>32</v>
      </c>
      <c r="C27" s="26" t="s">
        <v>33</v>
      </c>
      <c r="D27" s="26" t="s">
        <v>34</v>
      </c>
      <c r="E27" s="15" t="s">
        <v>35</v>
      </c>
      <c r="F27" s="15" t="s">
        <v>115</v>
      </c>
      <c r="G27" s="27" t="s">
        <v>142</v>
      </c>
      <c r="H27" s="32">
        <v>44136</v>
      </c>
      <c r="I27" s="32">
        <v>44501</v>
      </c>
      <c r="J27" s="19">
        <v>11000</v>
      </c>
      <c r="K27" s="19">
        <f t="shared" si="0"/>
        <v>315.7</v>
      </c>
      <c r="L27" s="19"/>
      <c r="M27" s="19">
        <f t="shared" si="1"/>
        <v>334.4</v>
      </c>
      <c r="N27" s="19"/>
      <c r="O27" s="28">
        <f t="shared" si="2"/>
        <v>10349.9</v>
      </c>
    </row>
    <row r="28" spans="1:15" s="29" customFormat="1" ht="30" customHeight="1" x14ac:dyDescent="0.25">
      <c r="A28" s="25">
        <v>20</v>
      </c>
      <c r="B28" s="26" t="s">
        <v>47</v>
      </c>
      <c r="C28" s="26" t="s">
        <v>48</v>
      </c>
      <c r="D28" s="26" t="s">
        <v>25</v>
      </c>
      <c r="E28" s="15" t="s">
        <v>49</v>
      </c>
      <c r="F28" s="15" t="s">
        <v>118</v>
      </c>
      <c r="G28" s="27" t="s">
        <v>143</v>
      </c>
      <c r="H28" s="32">
        <v>44136</v>
      </c>
      <c r="I28" s="32">
        <v>44501</v>
      </c>
      <c r="J28" s="36">
        <v>10000</v>
      </c>
      <c r="K28" s="19">
        <f t="shared" si="0"/>
        <v>287</v>
      </c>
      <c r="L28" s="19"/>
      <c r="M28" s="19">
        <f t="shared" si="1"/>
        <v>304</v>
      </c>
      <c r="N28" s="19"/>
      <c r="O28" s="28">
        <f t="shared" si="2"/>
        <v>9409</v>
      </c>
    </row>
    <row r="29" spans="1:15" s="29" customFormat="1" ht="30" customHeight="1" x14ac:dyDescent="0.25">
      <c r="A29" s="25">
        <v>21</v>
      </c>
      <c r="B29" s="18" t="s">
        <v>53</v>
      </c>
      <c r="C29" s="26" t="s">
        <v>54</v>
      </c>
      <c r="D29" s="26" t="s">
        <v>25</v>
      </c>
      <c r="E29" s="15" t="s">
        <v>55</v>
      </c>
      <c r="F29" s="15" t="s">
        <v>118</v>
      </c>
      <c r="G29" s="27" t="s">
        <v>143</v>
      </c>
      <c r="H29" s="32">
        <v>44136</v>
      </c>
      <c r="I29" s="32">
        <v>44501</v>
      </c>
      <c r="J29" s="19">
        <v>13200</v>
      </c>
      <c r="K29" s="19">
        <f t="shared" si="0"/>
        <v>378.84</v>
      </c>
      <c r="L29" s="19"/>
      <c r="M29" s="19">
        <f t="shared" si="1"/>
        <v>401.28</v>
      </c>
      <c r="N29" s="19"/>
      <c r="O29" s="28">
        <f t="shared" si="2"/>
        <v>12419.88</v>
      </c>
    </row>
    <row r="30" spans="1:15" s="29" customFormat="1" ht="30" customHeight="1" x14ac:dyDescent="0.25">
      <c r="A30" s="25">
        <v>22</v>
      </c>
      <c r="B30" s="18" t="s">
        <v>39</v>
      </c>
      <c r="C30" s="26" t="s">
        <v>28</v>
      </c>
      <c r="D30" s="26" t="s">
        <v>25</v>
      </c>
      <c r="E30" s="15" t="s">
        <v>40</v>
      </c>
      <c r="F30" s="15" t="s">
        <v>114</v>
      </c>
      <c r="G30" s="27" t="s">
        <v>143</v>
      </c>
      <c r="H30" s="32">
        <v>44136</v>
      </c>
      <c r="I30" s="32">
        <v>44501</v>
      </c>
      <c r="J30" s="19">
        <v>29400</v>
      </c>
      <c r="K30" s="19">
        <f t="shared" si="0"/>
        <v>843.78</v>
      </c>
      <c r="L30" s="19"/>
      <c r="M30" s="19">
        <f t="shared" si="1"/>
        <v>893.76</v>
      </c>
      <c r="N30" s="19"/>
      <c r="O30" s="28">
        <f t="shared" si="2"/>
        <v>27662.460000000003</v>
      </c>
    </row>
    <row r="31" spans="1:15" s="29" customFormat="1" ht="30" customHeight="1" x14ac:dyDescent="0.25">
      <c r="A31" s="25">
        <v>23</v>
      </c>
      <c r="B31" s="16" t="s">
        <v>29</v>
      </c>
      <c r="C31" s="26" t="s">
        <v>30</v>
      </c>
      <c r="D31" s="26" t="s">
        <v>25</v>
      </c>
      <c r="E31" s="17" t="s">
        <v>31</v>
      </c>
      <c r="F31" s="15" t="s">
        <v>114</v>
      </c>
      <c r="G31" s="27" t="s">
        <v>143</v>
      </c>
      <c r="H31" s="32">
        <v>44136</v>
      </c>
      <c r="I31" s="32">
        <v>44501</v>
      </c>
      <c r="J31" s="36">
        <v>22000</v>
      </c>
      <c r="K31" s="19">
        <f t="shared" si="0"/>
        <v>631.4</v>
      </c>
      <c r="L31" s="19"/>
      <c r="M31" s="19">
        <f t="shared" si="1"/>
        <v>668.8</v>
      </c>
      <c r="N31" s="19"/>
      <c r="O31" s="28">
        <f t="shared" si="2"/>
        <v>20699.8</v>
      </c>
    </row>
    <row r="32" spans="1:15" s="29" customFormat="1" ht="30" customHeight="1" x14ac:dyDescent="0.25">
      <c r="A32" s="25">
        <v>24</v>
      </c>
      <c r="B32" s="18" t="s">
        <v>27</v>
      </c>
      <c r="C32" s="26" t="s">
        <v>28</v>
      </c>
      <c r="D32" s="26" t="s">
        <v>25</v>
      </c>
      <c r="E32" s="15" t="s">
        <v>26</v>
      </c>
      <c r="F32" s="15" t="s">
        <v>113</v>
      </c>
      <c r="G32" s="27" t="s">
        <v>143</v>
      </c>
      <c r="H32" s="32">
        <v>44136</v>
      </c>
      <c r="I32" s="32">
        <v>44501</v>
      </c>
      <c r="J32" s="19">
        <v>46000</v>
      </c>
      <c r="K32" s="19">
        <f t="shared" si="0"/>
        <v>1320.2</v>
      </c>
      <c r="L32" s="19">
        <v>1289.46</v>
      </c>
      <c r="M32" s="19">
        <f t="shared" si="1"/>
        <v>1398.4</v>
      </c>
      <c r="N32" s="19"/>
      <c r="O32" s="28">
        <f t="shared" si="2"/>
        <v>41991.94</v>
      </c>
    </row>
    <row r="33" spans="1:15" s="29" customFormat="1" ht="30" customHeight="1" x14ac:dyDescent="0.25">
      <c r="A33" s="25">
        <v>25</v>
      </c>
      <c r="B33" s="26" t="s">
        <v>56</v>
      </c>
      <c r="C33" s="26" t="s">
        <v>57</v>
      </c>
      <c r="D33" s="26" t="s">
        <v>25</v>
      </c>
      <c r="E33" s="15" t="s">
        <v>26</v>
      </c>
      <c r="F33" s="15" t="s">
        <v>113</v>
      </c>
      <c r="G33" s="27" t="s">
        <v>143</v>
      </c>
      <c r="H33" s="32">
        <v>44348</v>
      </c>
      <c r="I33" s="32">
        <v>44713</v>
      </c>
      <c r="J33" s="19">
        <v>46000</v>
      </c>
      <c r="K33" s="19">
        <f t="shared" si="0"/>
        <v>1320.2</v>
      </c>
      <c r="L33" s="19">
        <v>1289.46</v>
      </c>
      <c r="M33" s="19">
        <f t="shared" si="1"/>
        <v>1398.4</v>
      </c>
      <c r="N33" s="19"/>
      <c r="O33" s="28">
        <f t="shared" si="2"/>
        <v>41991.94</v>
      </c>
    </row>
    <row r="34" spans="1:15" s="29" customFormat="1" ht="30" customHeight="1" x14ac:dyDescent="0.25">
      <c r="A34" s="25">
        <v>26</v>
      </c>
      <c r="B34" s="26" t="s">
        <v>58</v>
      </c>
      <c r="C34" s="26" t="s">
        <v>59</v>
      </c>
      <c r="D34" s="26" t="s">
        <v>25</v>
      </c>
      <c r="E34" s="15" t="s">
        <v>26</v>
      </c>
      <c r="F34" s="15" t="s">
        <v>113</v>
      </c>
      <c r="G34" s="27" t="s">
        <v>143</v>
      </c>
      <c r="H34" s="32">
        <v>44348</v>
      </c>
      <c r="I34" s="32">
        <v>44713</v>
      </c>
      <c r="J34" s="19">
        <v>46000</v>
      </c>
      <c r="K34" s="19">
        <f t="shared" si="0"/>
        <v>1320.2</v>
      </c>
      <c r="L34" s="19">
        <v>1289.46</v>
      </c>
      <c r="M34" s="19">
        <f t="shared" si="1"/>
        <v>1398.4</v>
      </c>
      <c r="N34" s="19"/>
      <c r="O34" s="28">
        <f t="shared" si="2"/>
        <v>41991.94</v>
      </c>
    </row>
    <row r="35" spans="1:15" s="29" customFormat="1" ht="30" customHeight="1" x14ac:dyDescent="0.25">
      <c r="A35" s="25">
        <v>27</v>
      </c>
      <c r="B35" s="14" t="s">
        <v>23</v>
      </c>
      <c r="C35" s="26" t="s">
        <v>24</v>
      </c>
      <c r="D35" s="26" t="s">
        <v>25</v>
      </c>
      <c r="E35" s="15" t="s">
        <v>26</v>
      </c>
      <c r="F35" s="15" t="s">
        <v>113</v>
      </c>
      <c r="G35" s="27" t="s">
        <v>143</v>
      </c>
      <c r="H35" s="32">
        <v>44136</v>
      </c>
      <c r="I35" s="32">
        <v>44501</v>
      </c>
      <c r="J35" s="19">
        <v>46000</v>
      </c>
      <c r="K35" s="19">
        <f t="shared" si="0"/>
        <v>1320.2</v>
      </c>
      <c r="L35" s="19">
        <v>1289.46</v>
      </c>
      <c r="M35" s="19">
        <f t="shared" si="1"/>
        <v>1398.4</v>
      </c>
      <c r="N35" s="19"/>
      <c r="O35" s="28">
        <f t="shared" si="2"/>
        <v>41991.94</v>
      </c>
    </row>
    <row r="36" spans="1:15" s="29" customFormat="1" ht="30" customHeight="1" x14ac:dyDescent="0.25">
      <c r="A36" s="25">
        <v>28</v>
      </c>
      <c r="B36" s="26" t="s">
        <v>100</v>
      </c>
      <c r="C36" s="26" t="s">
        <v>101</v>
      </c>
      <c r="D36" s="26" t="s">
        <v>34</v>
      </c>
      <c r="E36" s="15" t="s">
        <v>102</v>
      </c>
      <c r="F36" s="15" t="s">
        <v>126</v>
      </c>
      <c r="G36" s="27" t="s">
        <v>143</v>
      </c>
      <c r="H36" s="33">
        <v>44319</v>
      </c>
      <c r="I36" s="33">
        <v>44684</v>
      </c>
      <c r="J36" s="19">
        <v>40000</v>
      </c>
      <c r="K36" s="19">
        <f t="shared" si="0"/>
        <v>1148</v>
      </c>
      <c r="L36" s="19">
        <v>442.65</v>
      </c>
      <c r="M36" s="19">
        <f t="shared" si="1"/>
        <v>1216</v>
      </c>
      <c r="N36" s="19"/>
      <c r="O36" s="28">
        <f t="shared" si="2"/>
        <v>37193.35</v>
      </c>
    </row>
    <row r="37" spans="1:15" s="29" customFormat="1" ht="30" customHeight="1" x14ac:dyDescent="0.25">
      <c r="A37" s="25">
        <v>29</v>
      </c>
      <c r="B37" s="26" t="s">
        <v>70</v>
      </c>
      <c r="C37" s="26" t="s">
        <v>71</v>
      </c>
      <c r="D37" s="26" t="s">
        <v>34</v>
      </c>
      <c r="E37" s="15" t="s">
        <v>72</v>
      </c>
      <c r="F37" s="15" t="s">
        <v>124</v>
      </c>
      <c r="G37" s="27" t="s">
        <v>143</v>
      </c>
      <c r="H37" s="35">
        <v>44136</v>
      </c>
      <c r="I37" s="35">
        <v>44501</v>
      </c>
      <c r="J37" s="19">
        <v>35000</v>
      </c>
      <c r="K37" s="19">
        <f t="shared" si="0"/>
        <v>1004.5</v>
      </c>
      <c r="L37" s="19">
        <v>0</v>
      </c>
      <c r="M37" s="19">
        <f t="shared" si="1"/>
        <v>1064</v>
      </c>
      <c r="N37" s="19"/>
      <c r="O37" s="28">
        <f t="shared" si="2"/>
        <v>32931.5</v>
      </c>
    </row>
    <row r="38" spans="1:15" s="29" customFormat="1" ht="30" customHeight="1" x14ac:dyDescent="0.25">
      <c r="A38" s="25">
        <v>30</v>
      </c>
      <c r="B38" s="26" t="s">
        <v>64</v>
      </c>
      <c r="C38" s="26" t="s">
        <v>65</v>
      </c>
      <c r="D38" s="26" t="s">
        <v>25</v>
      </c>
      <c r="E38" s="15" t="s">
        <v>66</v>
      </c>
      <c r="F38" s="15" t="s">
        <v>122</v>
      </c>
      <c r="G38" s="27" t="s">
        <v>143</v>
      </c>
      <c r="H38" s="32">
        <v>44136</v>
      </c>
      <c r="I38" s="32">
        <v>44501</v>
      </c>
      <c r="J38" s="19">
        <v>31500</v>
      </c>
      <c r="K38" s="19">
        <f t="shared" si="0"/>
        <v>904.05</v>
      </c>
      <c r="L38" s="19"/>
      <c r="M38" s="19">
        <f t="shared" si="1"/>
        <v>957.6</v>
      </c>
      <c r="N38" s="19"/>
      <c r="O38" s="28">
        <f t="shared" si="2"/>
        <v>29638.350000000002</v>
      </c>
    </row>
    <row r="39" spans="1:15" s="29" customFormat="1" ht="30" customHeight="1" x14ac:dyDescent="0.25">
      <c r="A39" s="25">
        <v>31</v>
      </c>
      <c r="B39" s="26" t="s">
        <v>80</v>
      </c>
      <c r="C39" s="26" t="s">
        <v>81</v>
      </c>
      <c r="D39" s="26" t="s">
        <v>25</v>
      </c>
      <c r="E39" s="15" t="s">
        <v>82</v>
      </c>
      <c r="F39" s="15" t="s">
        <v>126</v>
      </c>
      <c r="G39" s="27" t="s">
        <v>143</v>
      </c>
      <c r="H39" s="33">
        <v>44291</v>
      </c>
      <c r="I39" s="33">
        <v>44656</v>
      </c>
      <c r="J39" s="19">
        <v>40000</v>
      </c>
      <c r="K39" s="19">
        <f t="shared" si="0"/>
        <v>1148</v>
      </c>
      <c r="L39" s="19">
        <v>442.65</v>
      </c>
      <c r="M39" s="19">
        <f t="shared" si="1"/>
        <v>1216</v>
      </c>
      <c r="N39" s="19"/>
      <c r="O39" s="28">
        <f t="shared" si="2"/>
        <v>37193.35</v>
      </c>
    </row>
    <row r="40" spans="1:15" s="4" customFormat="1" x14ac:dyDescent="0.25">
      <c r="H40" s="94" t="s">
        <v>145</v>
      </c>
      <c r="I40" s="94"/>
      <c r="J40" s="20">
        <f t="shared" ref="J40:O40" si="3">SUM(J9:J39)</f>
        <v>828349.99</v>
      </c>
      <c r="K40" s="20">
        <f t="shared" si="3"/>
        <v>23773.644713000002</v>
      </c>
      <c r="L40" s="21">
        <f t="shared" si="3"/>
        <v>7212.1299999999992</v>
      </c>
      <c r="M40" s="20">
        <f t="shared" si="3"/>
        <v>25181.839696000003</v>
      </c>
      <c r="N40" s="21">
        <f t="shared" si="3"/>
        <v>3983.43</v>
      </c>
      <c r="O40" s="20">
        <f t="shared" si="3"/>
        <v>768198.94559099979</v>
      </c>
    </row>
    <row r="42" spans="1:15" x14ac:dyDescent="0.25">
      <c r="O42" s="22"/>
    </row>
    <row r="44" spans="1:15" x14ac:dyDescent="0.25">
      <c r="M44" s="22"/>
    </row>
    <row r="45" spans="1:15" x14ac:dyDescent="0.25">
      <c r="M45" s="22"/>
    </row>
    <row r="48" spans="1:15" x14ac:dyDescent="0.25">
      <c r="C48" s="93" t="s">
        <v>136</v>
      </c>
      <c r="D48" s="93"/>
      <c r="F48" s="93" t="s">
        <v>138</v>
      </c>
      <c r="G48" s="93"/>
      <c r="H48" s="93"/>
      <c r="K48" s="93" t="s">
        <v>140</v>
      </c>
      <c r="L48" s="93"/>
      <c r="M48" s="93"/>
    </row>
    <row r="49" spans="3:13" x14ac:dyDescent="0.25">
      <c r="C49" s="93" t="s">
        <v>137</v>
      </c>
      <c r="D49" s="93"/>
      <c r="F49" s="93" t="s">
        <v>139</v>
      </c>
      <c r="G49" s="93"/>
      <c r="H49" s="93"/>
      <c r="K49" s="93" t="s">
        <v>141</v>
      </c>
      <c r="L49" s="93"/>
      <c r="M49" s="93"/>
    </row>
  </sheetData>
  <autoFilter ref="A8:O40"/>
  <mergeCells count="7">
    <mergeCell ref="K48:M48"/>
    <mergeCell ref="K49:M49"/>
    <mergeCell ref="H40:I40"/>
    <mergeCell ref="C48:D48"/>
    <mergeCell ref="C49:D49"/>
    <mergeCell ref="F48:H48"/>
    <mergeCell ref="F49:H49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39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A28" sqref="A28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21.28515625" customWidth="1"/>
    <col min="7" max="7" width="15.28515625" customWidth="1"/>
    <col min="8" max="8" width="17.7109375" customWidth="1"/>
    <col min="9" max="9" width="26.42578125" customWidth="1"/>
    <col min="10" max="10" width="20" customWidth="1"/>
  </cols>
  <sheetData>
    <row r="1" spans="1:9" s="40" customFormat="1" ht="15" customHeight="1" x14ac:dyDescent="0.25">
      <c r="A1" s="37"/>
      <c r="B1" s="37"/>
      <c r="C1" s="38"/>
      <c r="D1" s="38"/>
      <c r="E1" s="38"/>
      <c r="F1" s="38"/>
      <c r="G1" s="38"/>
      <c r="H1" s="39"/>
      <c r="I1" s="38"/>
    </row>
    <row r="2" spans="1:9" s="40" customFormat="1" ht="15" customHeight="1" x14ac:dyDescent="0.25">
      <c r="A2" s="96" t="s">
        <v>146</v>
      </c>
      <c r="B2" s="96"/>
      <c r="C2" s="96"/>
      <c r="D2" s="96"/>
      <c r="E2" s="96"/>
      <c r="F2" s="96"/>
      <c r="G2" s="96"/>
      <c r="H2" s="96"/>
      <c r="I2" s="96"/>
    </row>
    <row r="3" spans="1:9" s="41" customFormat="1" ht="15" customHeight="1" x14ac:dyDescent="0.25">
      <c r="A3" s="96" t="s">
        <v>147</v>
      </c>
      <c r="B3" s="96"/>
      <c r="C3" s="96"/>
      <c r="D3" s="96"/>
      <c r="E3" s="96"/>
      <c r="F3" s="96"/>
      <c r="G3" s="96"/>
      <c r="H3" s="96"/>
      <c r="I3" s="96"/>
    </row>
    <row r="4" spans="1:9" s="41" customFormat="1" ht="15" customHeight="1" x14ac:dyDescent="0.25">
      <c r="A4" s="96" t="s">
        <v>148</v>
      </c>
      <c r="B4" s="96"/>
      <c r="C4" s="96"/>
      <c r="D4" s="96"/>
      <c r="E4" s="96"/>
      <c r="F4" s="96"/>
      <c r="G4" s="96"/>
      <c r="H4" s="96"/>
      <c r="I4" s="96"/>
    </row>
    <row r="5" spans="1:9" s="41" customFormat="1" ht="15" customHeight="1" x14ac:dyDescent="0.25">
      <c r="A5" s="97"/>
      <c r="B5" s="97"/>
      <c r="C5" s="97"/>
      <c r="D5" s="97"/>
      <c r="E5" s="97"/>
      <c r="F5" s="97"/>
      <c r="G5" s="97"/>
      <c r="H5" s="97"/>
      <c r="I5" s="97"/>
    </row>
    <row r="6" spans="1:9" s="41" customFormat="1" ht="15" customHeight="1" x14ac:dyDescent="0.25">
      <c r="A6" s="95" t="s">
        <v>179</v>
      </c>
      <c r="B6" s="95"/>
      <c r="C6" s="95"/>
      <c r="D6" s="95"/>
      <c r="E6" s="95"/>
      <c r="F6" s="95"/>
      <c r="G6" s="95"/>
      <c r="H6" s="95"/>
      <c r="I6" s="95"/>
    </row>
    <row r="7" spans="1:9" s="41" customFormat="1" ht="15" customHeight="1" x14ac:dyDescent="0.25">
      <c r="A7" s="95" t="s">
        <v>149</v>
      </c>
      <c r="B7" s="95"/>
      <c r="C7" s="95"/>
      <c r="D7" s="95"/>
      <c r="E7" s="95"/>
      <c r="F7" s="95"/>
      <c r="G7" s="95"/>
      <c r="H7" s="95"/>
      <c r="I7" s="95"/>
    </row>
    <row r="8" spans="1:9" s="41" customFormat="1" ht="15" customHeight="1" x14ac:dyDescent="0.25">
      <c r="A8" s="92"/>
      <c r="B8" s="92"/>
      <c r="C8" s="92"/>
      <c r="D8" s="92"/>
      <c r="E8" s="92"/>
      <c r="F8" s="92"/>
      <c r="G8" s="92"/>
      <c r="H8" s="92"/>
      <c r="I8" s="92"/>
    </row>
    <row r="9" spans="1:9" s="41" customFormat="1" x14ac:dyDescent="0.25">
      <c r="A9" s="42" t="s">
        <v>150</v>
      </c>
      <c r="B9" s="42" t="s">
        <v>151</v>
      </c>
      <c r="C9" s="42" t="s">
        <v>152</v>
      </c>
      <c r="D9" s="42" t="s">
        <v>12</v>
      </c>
      <c r="E9" s="42" t="s">
        <v>153</v>
      </c>
      <c r="F9" s="42" t="s">
        <v>154</v>
      </c>
      <c r="G9" s="42" t="s">
        <v>155</v>
      </c>
      <c r="H9" s="42" t="s">
        <v>156</v>
      </c>
      <c r="I9" s="42" t="s">
        <v>157</v>
      </c>
    </row>
    <row r="10" spans="1:9" s="40" customFormat="1" x14ac:dyDescent="0.25">
      <c r="A10" s="43" t="s">
        <v>120</v>
      </c>
      <c r="D10" s="44"/>
      <c r="E10" s="44"/>
    </row>
    <row r="11" spans="1:9" s="40" customFormat="1" x14ac:dyDescent="0.25">
      <c r="A11" s="98" t="s">
        <v>180</v>
      </c>
      <c r="B11" s="99" t="s">
        <v>181</v>
      </c>
      <c r="C11" s="99" t="s">
        <v>120</v>
      </c>
      <c r="D11" s="100" t="s">
        <v>182</v>
      </c>
      <c r="E11" s="101" t="s">
        <v>34</v>
      </c>
      <c r="F11" s="48">
        <v>15000</v>
      </c>
      <c r="G11" s="48">
        <v>0</v>
      </c>
      <c r="H11" s="48">
        <f>SUM(F11:G11)</f>
        <v>15000</v>
      </c>
      <c r="I11" s="50" t="s">
        <v>160</v>
      </c>
    </row>
    <row r="12" spans="1:9" s="40" customFormat="1" x14ac:dyDescent="0.25">
      <c r="A12" s="45" t="s">
        <v>158</v>
      </c>
      <c r="B12" s="46" t="s">
        <v>159</v>
      </c>
      <c r="C12" s="46" t="s">
        <v>120</v>
      </c>
      <c r="D12" s="46" t="s">
        <v>105</v>
      </c>
      <c r="E12" s="47" t="s">
        <v>34</v>
      </c>
      <c r="F12" s="48">
        <v>10000</v>
      </c>
      <c r="G12" s="48">
        <v>0</v>
      </c>
      <c r="H12" s="49">
        <f t="shared" ref="H12:H18" si="0">G12+F12</f>
        <v>10000</v>
      </c>
      <c r="I12" s="50" t="s">
        <v>160</v>
      </c>
    </row>
    <row r="13" spans="1:9" s="40" customFormat="1" x14ac:dyDescent="0.25">
      <c r="A13" s="45" t="s">
        <v>161</v>
      </c>
      <c r="B13" s="46" t="s">
        <v>162</v>
      </c>
      <c r="C13" s="46" t="s">
        <v>120</v>
      </c>
      <c r="D13" s="46" t="s">
        <v>105</v>
      </c>
      <c r="E13" s="47" t="s">
        <v>34</v>
      </c>
      <c r="F13" s="48">
        <v>10000</v>
      </c>
      <c r="G13" s="48">
        <v>0</v>
      </c>
      <c r="H13" s="49">
        <f t="shared" si="0"/>
        <v>10000</v>
      </c>
      <c r="I13" s="50" t="s">
        <v>160</v>
      </c>
    </row>
    <row r="14" spans="1:9" s="40" customFormat="1" x14ac:dyDescent="0.25">
      <c r="A14" s="51" t="s">
        <v>163</v>
      </c>
      <c r="B14" s="52" t="s">
        <v>164</v>
      </c>
      <c r="C14" s="52" t="s">
        <v>120</v>
      </c>
      <c r="D14" s="102" t="s">
        <v>105</v>
      </c>
      <c r="E14" s="47" t="s">
        <v>34</v>
      </c>
      <c r="F14" s="53">
        <v>10000</v>
      </c>
      <c r="G14" s="48">
        <v>0</v>
      </c>
      <c r="H14" s="49">
        <f t="shared" si="0"/>
        <v>10000</v>
      </c>
      <c r="I14" s="50" t="s">
        <v>160</v>
      </c>
    </row>
    <row r="15" spans="1:9" s="57" customFormat="1" x14ac:dyDescent="0.25">
      <c r="A15" s="54" t="s">
        <v>165</v>
      </c>
      <c r="B15" s="55" t="s">
        <v>166</v>
      </c>
      <c r="C15" s="55" t="s">
        <v>120</v>
      </c>
      <c r="D15" s="103" t="s">
        <v>105</v>
      </c>
      <c r="E15" s="47" t="s">
        <v>34</v>
      </c>
      <c r="F15" s="49">
        <v>10000</v>
      </c>
      <c r="G15" s="56">
        <v>0</v>
      </c>
      <c r="H15" s="49">
        <f>F15+G15</f>
        <v>10000</v>
      </c>
      <c r="I15" s="55" t="s">
        <v>160</v>
      </c>
    </row>
    <row r="16" spans="1:9" s="57" customFormat="1" x14ac:dyDescent="0.25">
      <c r="A16" s="54" t="s">
        <v>167</v>
      </c>
      <c r="B16" s="55" t="s">
        <v>168</v>
      </c>
      <c r="C16" s="55" t="s">
        <v>120</v>
      </c>
      <c r="D16" s="103" t="s">
        <v>105</v>
      </c>
      <c r="E16" s="47" t="s">
        <v>34</v>
      </c>
      <c r="F16" s="49">
        <v>10000</v>
      </c>
      <c r="G16" s="56">
        <v>0</v>
      </c>
      <c r="H16" s="49">
        <f>F16+G16</f>
        <v>10000</v>
      </c>
      <c r="I16" s="55" t="s">
        <v>160</v>
      </c>
    </row>
    <row r="17" spans="1:11" s="57" customFormat="1" ht="15" customHeight="1" x14ac:dyDescent="0.25">
      <c r="A17" s="54" t="s">
        <v>169</v>
      </c>
      <c r="B17" s="55" t="s">
        <v>170</v>
      </c>
      <c r="C17" s="55" t="s">
        <v>120</v>
      </c>
      <c r="D17" s="103" t="s">
        <v>105</v>
      </c>
      <c r="E17" s="47" t="s">
        <v>25</v>
      </c>
      <c r="F17" s="49">
        <v>10000</v>
      </c>
      <c r="G17" s="56">
        <v>0</v>
      </c>
      <c r="H17" s="49">
        <f>F17+G17</f>
        <v>10000</v>
      </c>
      <c r="I17" s="55" t="s">
        <v>160</v>
      </c>
    </row>
    <row r="18" spans="1:11" s="40" customFormat="1" x14ac:dyDescent="0.25">
      <c r="A18" s="46" t="s">
        <v>171</v>
      </c>
      <c r="B18" s="46" t="s">
        <v>172</v>
      </c>
      <c r="C18" s="46" t="s">
        <v>120</v>
      </c>
      <c r="D18" s="58" t="s">
        <v>105</v>
      </c>
      <c r="E18" s="47" t="s">
        <v>25</v>
      </c>
      <c r="F18" s="48">
        <v>10000</v>
      </c>
      <c r="G18" s="48">
        <v>0</v>
      </c>
      <c r="H18" s="53">
        <f t="shared" si="0"/>
        <v>10000</v>
      </c>
      <c r="I18" s="50" t="s">
        <v>160</v>
      </c>
    </row>
    <row r="19" spans="1:11" s="69" customFormat="1" ht="14.25" customHeight="1" x14ac:dyDescent="0.25">
      <c r="A19" s="59"/>
      <c r="B19" s="60"/>
      <c r="C19" s="61" t="s">
        <v>173</v>
      </c>
      <c r="D19" s="62"/>
      <c r="E19" s="62"/>
      <c r="F19" s="63">
        <f>SUM(F11:F18)</f>
        <v>85000</v>
      </c>
      <c r="G19" s="64">
        <f>SUM(G11:G18)</f>
        <v>0</v>
      </c>
      <c r="H19" s="65">
        <f>SUM(H11:H18)</f>
        <v>85000</v>
      </c>
      <c r="I19" s="66"/>
      <c r="J19" s="67"/>
      <c r="K19" s="68"/>
    </row>
    <row r="20" spans="1:11" s="69" customFormat="1" ht="14.25" hidden="1" customHeight="1" x14ac:dyDescent="0.25">
      <c r="A20" s="59"/>
      <c r="B20" s="60"/>
      <c r="C20" s="60"/>
      <c r="D20" s="62"/>
      <c r="E20" s="62"/>
      <c r="F20" s="70"/>
      <c r="G20" s="70"/>
      <c r="H20" s="71"/>
      <c r="I20" s="66"/>
      <c r="J20" s="67"/>
      <c r="K20" s="68"/>
    </row>
    <row r="21" spans="1:11" s="69" customFormat="1" hidden="1" x14ac:dyDescent="0.25">
      <c r="A21" s="59"/>
      <c r="B21" s="60"/>
      <c r="C21" s="60"/>
      <c r="D21" s="62"/>
      <c r="E21" s="62"/>
      <c r="F21" s="70"/>
      <c r="G21" s="70"/>
      <c r="H21" s="71"/>
      <c r="I21" s="66"/>
      <c r="J21" s="67"/>
      <c r="K21" s="68"/>
    </row>
    <row r="22" spans="1:11" s="69" customFormat="1" hidden="1" x14ac:dyDescent="0.25">
      <c r="A22" s="59"/>
      <c r="B22" s="60"/>
      <c r="C22" s="60"/>
      <c r="D22" s="62"/>
      <c r="E22" s="62"/>
      <c r="F22" s="70"/>
      <c r="G22" s="70"/>
      <c r="H22" s="71"/>
      <c r="I22" s="66"/>
      <c r="J22" s="67"/>
      <c r="K22" s="68"/>
    </row>
    <row r="23" spans="1:11" s="69" customFormat="1" x14ac:dyDescent="0.25">
      <c r="A23" s="59"/>
      <c r="B23" s="60"/>
      <c r="C23" s="60"/>
      <c r="D23" s="62"/>
      <c r="E23" s="62"/>
      <c r="F23" s="70"/>
      <c r="G23" s="70"/>
      <c r="H23" s="72"/>
      <c r="I23" s="66"/>
      <c r="J23" s="67"/>
      <c r="K23" s="68"/>
    </row>
    <row r="24" spans="1:11" s="73" customFormat="1" ht="32.25" customHeight="1" x14ac:dyDescent="0.25">
      <c r="B24" s="60"/>
      <c r="C24" s="74"/>
      <c r="D24" s="62"/>
      <c r="E24" s="62"/>
      <c r="F24" s="75"/>
      <c r="G24" s="76"/>
      <c r="H24" s="76"/>
    </row>
    <row r="25" spans="1:11" x14ac:dyDescent="0.25">
      <c r="A25" s="77"/>
      <c r="B25" s="77"/>
      <c r="C25" s="78"/>
      <c r="D25" s="21"/>
      <c r="E25" s="21"/>
      <c r="F25" s="79"/>
      <c r="G25" s="21"/>
      <c r="H25" s="77"/>
    </row>
    <row r="26" spans="1:11" ht="30" x14ac:dyDescent="0.25">
      <c r="A26" s="77"/>
      <c r="B26" s="77"/>
      <c r="C26" s="78"/>
      <c r="D26" s="80" t="s">
        <v>154</v>
      </c>
      <c r="E26" s="80" t="s">
        <v>174</v>
      </c>
      <c r="F26" s="81" t="s">
        <v>175</v>
      </c>
    </row>
    <row r="27" spans="1:11" x14ac:dyDescent="0.25">
      <c r="A27" s="77"/>
      <c r="D27" s="82"/>
      <c r="E27" s="82"/>
      <c r="F27" s="83"/>
    </row>
    <row r="28" spans="1:11" ht="17.25" x14ac:dyDescent="0.25">
      <c r="A28" s="77"/>
      <c r="B28" s="77"/>
      <c r="C28" s="78" t="s">
        <v>176</v>
      </c>
      <c r="D28" s="84">
        <f>F19</f>
        <v>85000</v>
      </c>
      <c r="E28" s="85">
        <f>G19</f>
        <v>0</v>
      </c>
      <c r="F28" s="85">
        <f>+H19</f>
        <v>85000</v>
      </c>
    </row>
    <row r="29" spans="1:11" x14ac:dyDescent="0.25">
      <c r="A29" s="77"/>
      <c r="B29" s="77"/>
      <c r="C29" s="78"/>
      <c r="D29" s="21"/>
      <c r="E29" s="21"/>
      <c r="F29" s="79"/>
      <c r="G29" s="21"/>
      <c r="H29" s="77"/>
    </row>
    <row r="30" spans="1:11" x14ac:dyDescent="0.25">
      <c r="A30" s="77"/>
      <c r="B30" s="77"/>
      <c r="C30" s="78"/>
      <c r="D30" s="21"/>
      <c r="E30" s="21"/>
      <c r="F30" s="79"/>
      <c r="G30" s="21"/>
      <c r="H30" s="77"/>
    </row>
    <row r="31" spans="1:11" x14ac:dyDescent="0.25">
      <c r="A31" s="77"/>
      <c r="B31" s="77"/>
      <c r="C31" s="78"/>
      <c r="D31" s="21"/>
      <c r="E31" s="21"/>
      <c r="F31" s="79"/>
      <c r="G31" s="21"/>
      <c r="H31" s="77"/>
    </row>
    <row r="32" spans="1:11" x14ac:dyDescent="0.25">
      <c r="A32" s="77"/>
      <c r="B32" s="77"/>
      <c r="C32" s="78"/>
      <c r="D32" s="21"/>
      <c r="E32" s="21"/>
      <c r="F32" s="79"/>
      <c r="G32" s="21"/>
      <c r="H32" s="77"/>
    </row>
    <row r="33" spans="1:8" x14ac:dyDescent="0.25">
      <c r="A33" s="77"/>
      <c r="B33" s="77"/>
      <c r="C33" s="78"/>
      <c r="D33" s="21"/>
      <c r="E33" s="21"/>
      <c r="F33" s="79"/>
      <c r="G33" s="21"/>
      <c r="H33" s="77"/>
    </row>
    <row r="34" spans="1:8" x14ac:dyDescent="0.25">
      <c r="A34" s="86"/>
      <c r="B34" s="86"/>
      <c r="C34" s="86"/>
      <c r="H34" s="86"/>
    </row>
    <row r="35" spans="1:8" x14ac:dyDescent="0.25">
      <c r="A35" s="87" t="s">
        <v>136</v>
      </c>
      <c r="B35" s="88"/>
      <c r="D35" s="87" t="s">
        <v>177</v>
      </c>
      <c r="E35" s="87"/>
      <c r="G35" s="89"/>
      <c r="H35" s="90" t="s">
        <v>140</v>
      </c>
    </row>
    <row r="36" spans="1:8" x14ac:dyDescent="0.25">
      <c r="A36" s="87" t="s">
        <v>137</v>
      </c>
      <c r="B36" s="88"/>
      <c r="D36" s="87" t="s">
        <v>139</v>
      </c>
      <c r="E36" s="87"/>
      <c r="G36" s="89"/>
      <c r="H36" s="91" t="s">
        <v>141</v>
      </c>
    </row>
  </sheetData>
  <mergeCells count="6">
    <mergeCell ref="A7:I7"/>
    <mergeCell ref="A2:I2"/>
    <mergeCell ref="A3:I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Personal Contratado</vt:lpstr>
      <vt:lpstr>Nomina de Compensaciones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2021-10-11T12:51:08Z</cp:lastPrinted>
  <dcterms:created xsi:type="dcterms:W3CDTF">2021-08-04T19:29:35Z</dcterms:created>
  <dcterms:modified xsi:type="dcterms:W3CDTF">2022-01-03T19:18:33Z</dcterms:modified>
</cp:coreProperties>
</file>