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2\NOMINA 2022\Nominas EXCEL\"/>
    </mc:Choice>
  </mc:AlternateContent>
  <bookViews>
    <workbookView xWindow="0" yWindow="0" windowWidth="14370" windowHeight="9675"/>
  </bookViews>
  <sheets>
    <sheet name="Nomina de Contratados" sheetId="1" r:id="rId1"/>
    <sheet name="Nomina Compensaciones " sheetId="2" r:id="rId2"/>
  </sheets>
  <externalReferences>
    <externalReference r:id="rId3"/>
  </externalReferences>
  <definedNames>
    <definedName name="_xlnm._FilterDatabase" localSheetId="0" hidden="1">'Nomina de Contratados'!$A$8:$O$39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8" i="2" l="1"/>
  <c r="D28" i="2"/>
  <c r="G19" i="2"/>
  <c r="F19" i="2"/>
  <c r="H18" i="2"/>
  <c r="H17" i="2"/>
  <c r="H16" i="2"/>
  <c r="H15" i="2"/>
  <c r="H14" i="2"/>
  <c r="H13" i="2"/>
  <c r="H19" i="2" s="1"/>
  <c r="F28" i="2" s="1"/>
  <c r="H12" i="2"/>
  <c r="H11" i="2"/>
  <c r="J39" i="1" l="1"/>
  <c r="L39" i="1" l="1"/>
  <c r="N3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O10" i="1" l="1"/>
  <c r="O38" i="1"/>
  <c r="O37" i="1"/>
  <c r="O34" i="1"/>
  <c r="O33" i="1"/>
  <c r="O32" i="1"/>
  <c r="O30" i="1"/>
  <c r="O18" i="1"/>
  <c r="O14" i="1"/>
  <c r="O12" i="1"/>
  <c r="O11" i="1"/>
  <c r="O31" i="1"/>
  <c r="O22" i="1"/>
  <c r="O20" i="1"/>
  <c r="O19" i="1"/>
  <c r="O36" i="1"/>
  <c r="O29" i="1"/>
  <c r="O28" i="1"/>
  <c r="O27" i="1"/>
  <c r="O24" i="1"/>
  <c r="O23" i="1"/>
  <c r="O16" i="1"/>
  <c r="O15" i="1"/>
  <c r="K39" i="1"/>
  <c r="O35" i="1"/>
  <c r="O26" i="1"/>
  <c r="O25" i="1"/>
  <c r="O21" i="1"/>
  <c r="O17" i="1"/>
  <c r="O13" i="1"/>
  <c r="O9" i="1"/>
  <c r="M39" i="1"/>
  <c r="D5" i="1"/>
  <c r="O39" i="1" l="1"/>
</calcChain>
</file>

<file path=xl/sharedStrings.xml><?xml version="1.0" encoding="utf-8"?>
<sst xmlns="http://schemas.openxmlformats.org/spreadsheetml/2006/main" count="286" uniqueCount="181">
  <si>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</si>
  <si>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</si>
  <si>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</si>
  <si>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</si>
  <si>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</si>
  <si>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</si>
  <si>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</si>
  <si>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</si>
  <si>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</si>
  <si>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</si>
  <si>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</si>
  <si>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</si>
  <si>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</si>
  <si>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</si>
  <si>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</si>
  <si>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</si>
  <si>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</si>
  <si>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</si>
  <si>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</si>
  <si>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</si>
  <si>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</si>
  <si>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</si>
  <si>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</si>
  <si>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</si>
  <si>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</si>
  <si>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</si>
  <si>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</si>
  <si>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</si>
  <si>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</si>
  <si>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</si>
  <si>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</si>
  <si>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</si>
  <si>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</si>
  <si>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</si>
  <si>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</si>
  <si>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</si>
  <si>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</si>
  <si>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</si>
  <si>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</si>
  <si>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</si>
  <si>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</si>
  <si>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</si>
  <si>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</si>
  <si>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</si>
  <si>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</si>
  <si>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</si>
  <si>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</si>
  <si>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</si>
  <si>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</si>
  <si>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</si>
  <si>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</si>
  <si>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</si>
  <si>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</si>
  <si>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</si>
  <si>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</si>
  <si>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</si>
  <si>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</si>
  <si>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</si>
  <si>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</si>
  <si>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</si>
  <si>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</si>
  <si>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</si>
  <si>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</si>
  <si>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</si>
  <si>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</si>
  <si>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</si>
  <si>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</si>
  <si>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</si>
  <si>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</si>
  <si>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</si>
  <si>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</si>
  <si>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</si>
  <si>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</si>
  <si>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</si>
  <si>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</si>
  <si>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</si>
  <si>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</si>
  <si>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</si>
  <si>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</si>
  <si>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</si>
  <si>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</si>
  <si>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</si>
  <si>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</si>
  <si>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</si>
  <si>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</si>
  <si>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</si>
  <si>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</si>
  <si>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</si>
  <si>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</si>
  <si>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</si>
  <si>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</si>
  <si>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</si>
  <si>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</si>
  <si>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</si>
  <si>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</si>
  <si>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</si>
  <si>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</si>
  <si>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</si>
  <si>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</si>
  <si>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</si>
  <si>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</si>
  <si>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</si>
  <si>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</si>
  <si>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</si>
  <si>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</si>
  <si>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</si>
  <si>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</si>
  <si>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</si>
  <si>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</si>
  <si>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</si>
  <si>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</si>
  <si>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</si>
  <si>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</si>
  <si>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</si>
  <si>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</si>
  <si>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</si>
  <si>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</si>
  <si>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</si>
  <si>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</si>
  <si>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</si>
  <si>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</si>
  <si>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</si>
  <si>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</si>
  <si>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</si>
  <si>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</si>
  <si>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</si>
  <si>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</si>
  <si>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</si>
  <si>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</si>
  <si>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</si>
  <si>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</si>
  <si>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</si>
  <si>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</si>
  <si>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</si>
  <si>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</si>
  <si>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</si>
  <si>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</si>
  <si>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</si>
  <si>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</si>
  <si>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</si>
  <si>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</si>
  <si>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</si>
  <si>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</si>
  <si>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>SEPTIEMBRE</t>
  </si>
  <si>
    <t>SERVICIO NACIONAL DE SALUD</t>
  </si>
  <si>
    <t>SERVICIO REGIONAL METROPOLITANO DE SALUD</t>
  </si>
  <si>
    <t>HOSPITAL DOCENTE PADRE BILLINI</t>
  </si>
  <si>
    <t>NÓMINA DEL PERSONAL DE MILITARES MES DE SEPTIEMBRE 2022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</si>
  <si>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</si>
  <si>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</si>
  <si>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</si>
  <si>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</si>
  <si>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</si>
  <si>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</si>
  <si>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</si>
  <si>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</si>
  <si>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</si>
  <si>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</si>
  <si>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</si>
  <si>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</si>
  <si>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</si>
  <si>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</si>
  <si>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</si>
  <si>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</si>
  <si>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</si>
  <si>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</si>
  <si>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</si>
  <si>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LUIS MANUEL </t>
  </si>
  <si>
    <t>PADILLA PIERRET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</si>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</sst>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4" fontId="0" fillId="3" borderId="7" xfId="0" applyNumberFormat="1" applyFill="1" applyBorder="1" applyAlignment="1">
      <alignment horizontal="right" vertical="center"/>
    </xf>
    <xf numFmtId="14" fontId="0" fillId="0" borderId="7" xfId="0" applyNumberFormat="1" applyFont="1" applyBorder="1" applyAlignment="1">
      <alignment horizontal="right" vertical="center"/>
    </xf>
    <xf numFmtId="14" fontId="0" fillId="0" borderId="7" xfId="0" applyNumberForma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914400</xdr:colOff>
      <xdr:row>1</xdr:row>
      <xdr:rowOff>38101</xdr:rowOff>
    </xdr:from>
    <xdr:to>
      <xdr:col>14</xdr:col>
      <xdr:colOff>1000126</xdr:colOff>
      <xdr:row>5</xdr:row>
      <xdr:rowOff>28576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228601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495300</xdr:colOff>
      <xdr:row>5</xdr:row>
      <xdr:rowOff>47625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101600</xdr:rowOff>
    </xdr:from>
    <xdr:to>
      <xdr:col>8</xdr:col>
      <xdr:colOff>1733550</xdr:colOff>
      <xdr:row>4</xdr:row>
      <xdr:rowOff>177800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101600"/>
          <a:ext cx="26638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SheetLayoutView="100" workbookViewId="0">
      <pane ySplit="1" topLeftCell="A2" activePane="bottomLeft" state="frozen"/>
      <selection pane="bottomLeft" activeCell="A39" sqref="A39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7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8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8"/>
      <c r="M3" s="2"/>
      <c r="N3" s="2"/>
      <c r="O3" s="2"/>
    </row>
    <row r="4" spans="1:15" x14ac:dyDescent="0.25">
      <c r="A4" s="1"/>
      <c r="B4" s="2"/>
      <c r="E4" s="1"/>
      <c r="K4" s="2"/>
      <c r="L4" s="38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8"/>
      <c r="M5" s="2"/>
      <c r="N5" s="2"/>
      <c r="O5" s="2"/>
    </row>
    <row r="6" spans="1:15" x14ac:dyDescent="0.25">
      <c r="A6" s="1"/>
      <c r="B6" s="5" t="s">
        <v>6</v>
      </c>
      <c r="C6" s="8">
        <v>2022</v>
      </c>
      <c r="E6" s="5" t="s">
        <v>7</v>
      </c>
      <c r="F6" s="9" t="s">
        <v>143</v>
      </c>
      <c r="J6" s="2"/>
      <c r="K6" s="2"/>
      <c r="L6" s="38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47</v>
      </c>
      <c r="C9" s="26" t="s">
        <v>48</v>
      </c>
      <c r="D9" s="26" t="s">
        <v>25</v>
      </c>
      <c r="E9" s="15" t="s">
        <v>49</v>
      </c>
      <c r="F9" s="15" t="s">
        <v>116</v>
      </c>
      <c r="G9" s="27" t="s">
        <v>140</v>
      </c>
      <c r="H9" s="31">
        <v>44317</v>
      </c>
      <c r="I9" s="31">
        <v>44682</v>
      </c>
      <c r="J9" s="19">
        <v>31500</v>
      </c>
      <c r="K9" s="19">
        <f t="shared" ref="K9:K38" si="0">J9*2.87%</f>
        <v>904.05</v>
      </c>
      <c r="L9" s="19"/>
      <c r="M9" s="19">
        <f t="shared" ref="M9:M38" si="1">J9*3.04%</f>
        <v>957.6</v>
      </c>
      <c r="N9" s="19"/>
      <c r="O9" s="28">
        <f t="shared" ref="O9:O38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58</v>
      </c>
      <c r="C10" s="26" t="s">
        <v>59</v>
      </c>
      <c r="D10" s="26" t="s">
        <v>25</v>
      </c>
      <c r="E10" s="15" t="s">
        <v>60</v>
      </c>
      <c r="F10" s="15" t="s">
        <v>118</v>
      </c>
      <c r="G10" s="27" t="s">
        <v>140</v>
      </c>
      <c r="H10" s="31">
        <v>44136</v>
      </c>
      <c r="I10" s="31">
        <v>44501</v>
      </c>
      <c r="J10" s="19">
        <v>45000</v>
      </c>
      <c r="K10" s="19">
        <f t="shared" si="0"/>
        <v>1291.5</v>
      </c>
      <c r="L10" s="19">
        <v>1149.75</v>
      </c>
      <c r="M10" s="19">
        <f t="shared" si="1"/>
        <v>1368</v>
      </c>
      <c r="N10" s="19"/>
      <c r="O10" s="28">
        <f t="shared" si="2"/>
        <v>41190.75</v>
      </c>
    </row>
    <row r="11" spans="1:15" s="29" customFormat="1" ht="30" customHeight="1" x14ac:dyDescent="0.25">
      <c r="A11" s="25">
        <v>3</v>
      </c>
      <c r="B11" s="18" t="s">
        <v>38</v>
      </c>
      <c r="C11" s="26" t="s">
        <v>39</v>
      </c>
      <c r="D11" s="26" t="s">
        <v>25</v>
      </c>
      <c r="E11" s="15" t="s">
        <v>40</v>
      </c>
      <c r="F11" s="15" t="s">
        <v>129</v>
      </c>
      <c r="G11" s="27" t="s">
        <v>140</v>
      </c>
      <c r="H11" s="32">
        <v>44136</v>
      </c>
      <c r="I11" s="32">
        <v>44501</v>
      </c>
      <c r="J11" s="19">
        <v>31500</v>
      </c>
      <c r="K11" s="19">
        <f t="shared" si="0"/>
        <v>904.05</v>
      </c>
      <c r="L11" s="19"/>
      <c r="M11" s="19">
        <f t="shared" si="1"/>
        <v>957.6</v>
      </c>
      <c r="N11" s="19"/>
      <c r="O11" s="28">
        <f t="shared" si="2"/>
        <v>29638.350000000002</v>
      </c>
    </row>
    <row r="12" spans="1:15" s="29" customFormat="1" ht="30" customHeight="1" x14ac:dyDescent="0.25">
      <c r="A12" s="25">
        <v>4</v>
      </c>
      <c r="B12" s="26" t="s">
        <v>92</v>
      </c>
      <c r="C12" s="26" t="s">
        <v>93</v>
      </c>
      <c r="D12" s="26" t="s">
        <v>25</v>
      </c>
      <c r="E12" s="15" t="s">
        <v>94</v>
      </c>
      <c r="F12" s="15" t="s">
        <v>126</v>
      </c>
      <c r="G12" s="27" t="s">
        <v>141</v>
      </c>
      <c r="H12" s="31">
        <v>44291</v>
      </c>
      <c r="I12" s="31">
        <v>44656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28">
        <f t="shared" si="2"/>
        <v>28227</v>
      </c>
    </row>
    <row r="13" spans="1:15" s="29" customFormat="1" ht="30" customHeight="1" x14ac:dyDescent="0.25">
      <c r="A13" s="25">
        <v>5</v>
      </c>
      <c r="B13" s="26" t="s">
        <v>103</v>
      </c>
      <c r="C13" s="26" t="s">
        <v>104</v>
      </c>
      <c r="D13" s="26" t="s">
        <v>25</v>
      </c>
      <c r="E13" s="15" t="s">
        <v>105</v>
      </c>
      <c r="F13" s="15" t="s">
        <v>127</v>
      </c>
      <c r="G13" s="27" t="s">
        <v>141</v>
      </c>
      <c r="H13" s="33">
        <v>44348</v>
      </c>
      <c r="I13" s="33">
        <v>44713</v>
      </c>
      <c r="J13" s="19">
        <v>30000</v>
      </c>
      <c r="K13" s="19">
        <f t="shared" si="0"/>
        <v>861</v>
      </c>
      <c r="L13" s="19"/>
      <c r="M13" s="19">
        <f t="shared" si="1"/>
        <v>912</v>
      </c>
      <c r="N13" s="19"/>
      <c r="O13" s="28">
        <f t="shared" si="2"/>
        <v>28227</v>
      </c>
    </row>
    <row r="14" spans="1:15" s="29" customFormat="1" ht="30" customHeight="1" x14ac:dyDescent="0.25">
      <c r="A14" s="25">
        <v>6</v>
      </c>
      <c r="B14" s="26" t="s">
        <v>41</v>
      </c>
      <c r="C14" s="26" t="s">
        <v>42</v>
      </c>
      <c r="D14" s="26" t="s">
        <v>25</v>
      </c>
      <c r="E14" s="15" t="s">
        <v>43</v>
      </c>
      <c r="F14" s="15" t="s">
        <v>114</v>
      </c>
      <c r="G14" s="27" t="s">
        <v>139</v>
      </c>
      <c r="H14" s="32">
        <v>44136</v>
      </c>
      <c r="I14" s="32">
        <v>44501</v>
      </c>
      <c r="J14" s="19">
        <v>31500</v>
      </c>
      <c r="K14" s="19">
        <f t="shared" si="0"/>
        <v>904.05</v>
      </c>
      <c r="L14" s="19"/>
      <c r="M14" s="19">
        <f t="shared" si="1"/>
        <v>957.6</v>
      </c>
      <c r="N14" s="19">
        <v>1350.12</v>
      </c>
      <c r="O14" s="28">
        <f t="shared" si="2"/>
        <v>28288.230000000003</v>
      </c>
    </row>
    <row r="15" spans="1:15" s="29" customFormat="1" ht="30" customHeight="1" x14ac:dyDescent="0.25">
      <c r="A15" s="25">
        <v>7</v>
      </c>
      <c r="B15" s="15" t="s">
        <v>83</v>
      </c>
      <c r="C15" s="26" t="s">
        <v>84</v>
      </c>
      <c r="D15" s="26" t="s">
        <v>32</v>
      </c>
      <c r="E15" s="15" t="s">
        <v>85</v>
      </c>
      <c r="F15" s="15" t="s">
        <v>122</v>
      </c>
      <c r="G15" s="27" t="s">
        <v>132</v>
      </c>
      <c r="H15" s="33">
        <v>44291</v>
      </c>
      <c r="I15" s="33">
        <v>44656</v>
      </c>
      <c r="J15" s="19">
        <v>37000</v>
      </c>
      <c r="K15" s="19">
        <f t="shared" si="0"/>
        <v>1061.9000000000001</v>
      </c>
      <c r="L15" s="19">
        <v>17.25</v>
      </c>
      <c r="M15" s="19">
        <f t="shared" si="1"/>
        <v>1124.8</v>
      </c>
      <c r="N15" s="19"/>
      <c r="O15" s="28">
        <f t="shared" si="2"/>
        <v>34796.049999999996</v>
      </c>
    </row>
    <row r="16" spans="1:15" s="29" customFormat="1" ht="30" customHeight="1" x14ac:dyDescent="0.25">
      <c r="A16" s="25">
        <v>8</v>
      </c>
      <c r="B16" s="15" t="s">
        <v>86</v>
      </c>
      <c r="C16" s="26" t="s">
        <v>87</v>
      </c>
      <c r="D16" s="26" t="s">
        <v>25</v>
      </c>
      <c r="E16" s="15" t="s">
        <v>88</v>
      </c>
      <c r="F16" s="15" t="s">
        <v>122</v>
      </c>
      <c r="G16" s="27" t="s">
        <v>132</v>
      </c>
      <c r="H16" s="33">
        <v>44291</v>
      </c>
      <c r="I16" s="33">
        <v>44656</v>
      </c>
      <c r="J16" s="19">
        <v>27000</v>
      </c>
      <c r="K16" s="19">
        <f t="shared" si="0"/>
        <v>774.9</v>
      </c>
      <c r="L16" s="19"/>
      <c r="M16" s="19">
        <f t="shared" si="1"/>
        <v>820.8</v>
      </c>
      <c r="N16" s="19">
        <v>1350.12</v>
      </c>
      <c r="O16" s="28">
        <f t="shared" si="2"/>
        <v>24054.18</v>
      </c>
    </row>
    <row r="17" spans="1:15" s="29" customFormat="1" ht="30" customHeight="1" x14ac:dyDescent="0.25">
      <c r="A17" s="25">
        <v>9</v>
      </c>
      <c r="B17" s="26" t="s">
        <v>80</v>
      </c>
      <c r="C17" s="26" t="s">
        <v>81</v>
      </c>
      <c r="D17" s="26" t="s">
        <v>25</v>
      </c>
      <c r="E17" s="15" t="s">
        <v>82</v>
      </c>
      <c r="F17" s="15" t="s">
        <v>124</v>
      </c>
      <c r="G17" s="27" t="s">
        <v>139</v>
      </c>
      <c r="H17" s="31">
        <v>44260</v>
      </c>
      <c r="I17" s="31">
        <v>44625</v>
      </c>
      <c r="J17" s="19">
        <v>16500</v>
      </c>
      <c r="K17" s="19">
        <f t="shared" si="0"/>
        <v>473.55</v>
      </c>
      <c r="L17" s="19"/>
      <c r="M17" s="19">
        <f t="shared" si="1"/>
        <v>501.6</v>
      </c>
      <c r="N17" s="19"/>
      <c r="O17" s="28">
        <f t="shared" si="2"/>
        <v>15524.85</v>
      </c>
    </row>
    <row r="18" spans="1:15" s="29" customFormat="1" ht="30" customHeight="1" x14ac:dyDescent="0.25">
      <c r="A18" s="25">
        <v>10</v>
      </c>
      <c r="B18" s="26" t="s">
        <v>64</v>
      </c>
      <c r="C18" s="26" t="s">
        <v>65</v>
      </c>
      <c r="D18" s="26" t="s">
        <v>25</v>
      </c>
      <c r="E18" s="15" t="s">
        <v>66</v>
      </c>
      <c r="F18" s="15" t="s">
        <v>120</v>
      </c>
      <c r="G18" s="27" t="s">
        <v>132</v>
      </c>
      <c r="H18" s="32">
        <v>44136</v>
      </c>
      <c r="I18" s="32">
        <v>44501</v>
      </c>
      <c r="J18" s="19">
        <v>18000</v>
      </c>
      <c r="K18" s="19">
        <f t="shared" si="0"/>
        <v>516.6</v>
      </c>
      <c r="L18" s="19"/>
      <c r="M18" s="19">
        <f t="shared" si="1"/>
        <v>547.20000000000005</v>
      </c>
      <c r="N18" s="19">
        <v>1350.12</v>
      </c>
      <c r="O18" s="28">
        <f t="shared" si="2"/>
        <v>15586.080000000002</v>
      </c>
    </row>
    <row r="19" spans="1:15" s="29" customFormat="1" ht="30" customHeight="1" x14ac:dyDescent="0.25">
      <c r="A19" s="25">
        <v>11</v>
      </c>
      <c r="B19" s="26" t="s">
        <v>70</v>
      </c>
      <c r="C19" s="26" t="s">
        <v>71</v>
      </c>
      <c r="D19" s="26" t="s">
        <v>25</v>
      </c>
      <c r="E19" s="15" t="s">
        <v>72</v>
      </c>
      <c r="F19" s="15" t="s">
        <v>122</v>
      </c>
      <c r="G19" s="27" t="s">
        <v>132</v>
      </c>
      <c r="H19" s="33">
        <v>44201</v>
      </c>
      <c r="I19" s="33">
        <v>44566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28">
        <f t="shared" si="2"/>
        <v>15524.85</v>
      </c>
    </row>
    <row r="20" spans="1:15" s="29" customFormat="1" ht="30" customHeight="1" x14ac:dyDescent="0.25">
      <c r="A20" s="25">
        <v>12</v>
      </c>
      <c r="B20" s="26" t="s">
        <v>73</v>
      </c>
      <c r="C20" s="26" t="s">
        <v>109</v>
      </c>
      <c r="D20" s="26" t="s">
        <v>25</v>
      </c>
      <c r="E20" s="15" t="s">
        <v>72</v>
      </c>
      <c r="F20" s="15" t="s">
        <v>122</v>
      </c>
      <c r="G20" s="27" t="s">
        <v>132</v>
      </c>
      <c r="H20" s="33">
        <v>44256</v>
      </c>
      <c r="I20" s="33">
        <v>44621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28">
        <f t="shared" si="2"/>
        <v>15524.85</v>
      </c>
    </row>
    <row r="21" spans="1:15" s="29" customFormat="1" ht="30" customHeight="1" x14ac:dyDescent="0.25">
      <c r="A21" s="25">
        <v>13</v>
      </c>
      <c r="B21" s="26" t="s">
        <v>74</v>
      </c>
      <c r="C21" s="26" t="s">
        <v>75</v>
      </c>
      <c r="D21" s="26" t="s">
        <v>32</v>
      </c>
      <c r="E21" s="15" t="s">
        <v>76</v>
      </c>
      <c r="F21" s="15" t="s">
        <v>112</v>
      </c>
      <c r="G21" s="27" t="s">
        <v>139</v>
      </c>
      <c r="H21" s="34">
        <v>44257</v>
      </c>
      <c r="I21" s="34">
        <v>44622</v>
      </c>
      <c r="J21" s="19">
        <v>16500</v>
      </c>
      <c r="K21" s="19">
        <f t="shared" si="0"/>
        <v>473.55</v>
      </c>
      <c r="L21" s="19"/>
      <c r="M21" s="19">
        <f t="shared" si="1"/>
        <v>501.6</v>
      </c>
      <c r="N21" s="19"/>
      <c r="O21" s="28">
        <f t="shared" si="2"/>
        <v>15524.85</v>
      </c>
    </row>
    <row r="22" spans="1:15" s="29" customFormat="1" ht="30" customHeight="1" x14ac:dyDescent="0.25">
      <c r="A22" s="25">
        <v>14</v>
      </c>
      <c r="B22" s="26" t="s">
        <v>89</v>
      </c>
      <c r="C22" s="26" t="s">
        <v>90</v>
      </c>
      <c r="D22" s="26" t="s">
        <v>25</v>
      </c>
      <c r="E22" s="15" t="s">
        <v>91</v>
      </c>
      <c r="F22" s="15" t="s">
        <v>125</v>
      </c>
      <c r="G22" s="27" t="s">
        <v>131</v>
      </c>
      <c r="H22" s="31">
        <v>44291</v>
      </c>
      <c r="I22" s="31">
        <v>44656</v>
      </c>
      <c r="J22" s="19">
        <v>14500</v>
      </c>
      <c r="K22" s="19">
        <f t="shared" si="0"/>
        <v>416.15</v>
      </c>
      <c r="L22" s="19"/>
      <c r="M22" s="19">
        <f t="shared" si="1"/>
        <v>440.8</v>
      </c>
      <c r="N22" s="19"/>
      <c r="O22" s="28">
        <f t="shared" si="2"/>
        <v>13643.050000000001</v>
      </c>
    </row>
    <row r="23" spans="1:15" s="29" customFormat="1" ht="30" customHeight="1" x14ac:dyDescent="0.25">
      <c r="A23" s="25">
        <v>15</v>
      </c>
      <c r="B23" s="15" t="s">
        <v>106</v>
      </c>
      <c r="C23" s="26" t="s">
        <v>107</v>
      </c>
      <c r="D23" s="26" t="s">
        <v>25</v>
      </c>
      <c r="E23" s="15" t="s">
        <v>108</v>
      </c>
      <c r="F23" s="15" t="s">
        <v>128</v>
      </c>
      <c r="G23" s="27" t="s">
        <v>132</v>
      </c>
      <c r="H23" s="35">
        <v>44348</v>
      </c>
      <c r="I23" s="35">
        <v>44713</v>
      </c>
      <c r="J23" s="19">
        <v>16962.099999999999</v>
      </c>
      <c r="K23" s="19">
        <f t="shared" si="0"/>
        <v>486.81226999999996</v>
      </c>
      <c r="L23" s="19"/>
      <c r="M23" s="19">
        <f t="shared" si="1"/>
        <v>515.64783999999997</v>
      </c>
      <c r="N23" s="19"/>
      <c r="O23" s="28">
        <f t="shared" si="2"/>
        <v>15959.63989</v>
      </c>
    </row>
    <row r="24" spans="1:15" s="29" customFormat="1" ht="30" customHeight="1" x14ac:dyDescent="0.25">
      <c r="A24" s="25">
        <v>16</v>
      </c>
      <c r="B24" s="30" t="s">
        <v>33</v>
      </c>
      <c r="C24" s="26" t="s">
        <v>34</v>
      </c>
      <c r="D24" s="26" t="s">
        <v>32</v>
      </c>
      <c r="E24" s="15" t="s">
        <v>35</v>
      </c>
      <c r="F24" s="15" t="s">
        <v>113</v>
      </c>
      <c r="G24" s="27" t="s">
        <v>132</v>
      </c>
      <c r="H24" s="35">
        <v>44136</v>
      </c>
      <c r="I24" s="35">
        <v>44501</v>
      </c>
      <c r="J24" s="19">
        <v>10000</v>
      </c>
      <c r="K24" s="19">
        <f t="shared" si="0"/>
        <v>287</v>
      </c>
      <c r="L24" s="19"/>
      <c r="M24" s="19">
        <f t="shared" si="1"/>
        <v>304</v>
      </c>
      <c r="N24" s="19"/>
      <c r="O24" s="28">
        <f t="shared" si="2"/>
        <v>9409</v>
      </c>
    </row>
    <row r="25" spans="1:15" s="29" customFormat="1" ht="30" customHeight="1" x14ac:dyDescent="0.25">
      <c r="A25" s="25">
        <v>17</v>
      </c>
      <c r="B25" s="26" t="s">
        <v>100</v>
      </c>
      <c r="C25" s="26" t="s">
        <v>101</v>
      </c>
      <c r="D25" s="26" t="s">
        <v>32</v>
      </c>
      <c r="E25" s="15" t="s">
        <v>102</v>
      </c>
      <c r="F25" s="15" t="s">
        <v>117</v>
      </c>
      <c r="G25" s="27" t="s">
        <v>130</v>
      </c>
      <c r="H25" s="31">
        <v>44321</v>
      </c>
      <c r="I25" s="31">
        <v>44686</v>
      </c>
      <c r="J25" s="19">
        <v>13287.89</v>
      </c>
      <c r="K25" s="19">
        <f t="shared" si="0"/>
        <v>381.36244299999998</v>
      </c>
      <c r="L25" s="19"/>
      <c r="M25" s="19">
        <f t="shared" si="1"/>
        <v>403.95185599999996</v>
      </c>
      <c r="N25" s="19"/>
      <c r="O25" s="28">
        <f t="shared" si="2"/>
        <v>12502.575701</v>
      </c>
    </row>
    <row r="26" spans="1:15" s="29" customFormat="1" ht="30" customHeight="1" x14ac:dyDescent="0.25">
      <c r="A26" s="25">
        <v>18</v>
      </c>
      <c r="B26" s="26" t="s">
        <v>95</v>
      </c>
      <c r="C26" s="26" t="s">
        <v>96</v>
      </c>
      <c r="D26" s="26" t="s">
        <v>32</v>
      </c>
      <c r="E26" s="15" t="s">
        <v>57</v>
      </c>
      <c r="F26" s="15" t="s">
        <v>117</v>
      </c>
      <c r="G26" s="27" t="s">
        <v>130</v>
      </c>
      <c r="H26" s="31">
        <v>44319</v>
      </c>
      <c r="I26" s="31">
        <v>44319</v>
      </c>
      <c r="J26" s="36">
        <v>10000</v>
      </c>
      <c r="K26" s="19">
        <f t="shared" si="0"/>
        <v>287</v>
      </c>
      <c r="L26" s="19"/>
      <c r="M26" s="19">
        <f t="shared" si="1"/>
        <v>304</v>
      </c>
      <c r="N26" s="19"/>
      <c r="O26" s="28">
        <f t="shared" si="2"/>
        <v>9409</v>
      </c>
    </row>
    <row r="27" spans="1:15" s="29" customFormat="1" ht="30" customHeight="1" x14ac:dyDescent="0.25">
      <c r="A27" s="25">
        <v>19</v>
      </c>
      <c r="B27" s="26" t="s">
        <v>44</v>
      </c>
      <c r="C27" s="26" t="s">
        <v>45</v>
      </c>
      <c r="D27" s="26" t="s">
        <v>25</v>
      </c>
      <c r="E27" s="15" t="s">
        <v>46</v>
      </c>
      <c r="F27" s="15" t="s">
        <v>115</v>
      </c>
      <c r="G27" s="27" t="s">
        <v>140</v>
      </c>
      <c r="H27" s="32">
        <v>44136</v>
      </c>
      <c r="I27" s="32">
        <v>44501</v>
      </c>
      <c r="J27" s="36">
        <v>40530.1</v>
      </c>
      <c r="K27" s="19">
        <f t="shared" si="0"/>
        <v>1163.21387</v>
      </c>
      <c r="L27" s="19">
        <v>519.75</v>
      </c>
      <c r="M27" s="19">
        <f t="shared" si="1"/>
        <v>1232.1150399999999</v>
      </c>
      <c r="N27" s="19"/>
      <c r="O27" s="28">
        <f t="shared" si="2"/>
        <v>37615.021090000002</v>
      </c>
    </row>
    <row r="28" spans="1:15" s="29" customFormat="1" ht="30" customHeight="1" x14ac:dyDescent="0.25">
      <c r="A28" s="25">
        <v>20</v>
      </c>
      <c r="B28" s="18" t="s">
        <v>50</v>
      </c>
      <c r="C28" s="26" t="s">
        <v>51</v>
      </c>
      <c r="D28" s="26" t="s">
        <v>25</v>
      </c>
      <c r="E28" s="15" t="s">
        <v>52</v>
      </c>
      <c r="F28" s="15" t="s">
        <v>115</v>
      </c>
      <c r="G28" s="27" t="s">
        <v>140</v>
      </c>
      <c r="H28" s="32">
        <v>44136</v>
      </c>
      <c r="I28" s="32">
        <v>44501</v>
      </c>
      <c r="J28" s="19">
        <v>13200</v>
      </c>
      <c r="K28" s="19">
        <f t="shared" si="0"/>
        <v>378.84</v>
      </c>
      <c r="L28" s="19"/>
      <c r="M28" s="19">
        <f t="shared" si="1"/>
        <v>401.28</v>
      </c>
      <c r="N28" s="19"/>
      <c r="O28" s="28">
        <f t="shared" si="2"/>
        <v>12419.88</v>
      </c>
    </row>
    <row r="29" spans="1:15" s="29" customFormat="1" ht="30" customHeight="1" x14ac:dyDescent="0.25">
      <c r="A29" s="25">
        <v>21</v>
      </c>
      <c r="B29" s="18" t="s">
        <v>36</v>
      </c>
      <c r="C29" s="26" t="s">
        <v>28</v>
      </c>
      <c r="D29" s="26" t="s">
        <v>25</v>
      </c>
      <c r="E29" s="15" t="s">
        <v>37</v>
      </c>
      <c r="F29" s="15" t="s">
        <v>111</v>
      </c>
      <c r="G29" s="27" t="s">
        <v>140</v>
      </c>
      <c r="H29" s="32">
        <v>44136</v>
      </c>
      <c r="I29" s="32">
        <v>44501</v>
      </c>
      <c r="J29" s="19">
        <v>29400</v>
      </c>
      <c r="K29" s="19">
        <f t="shared" si="0"/>
        <v>843.78</v>
      </c>
      <c r="L29" s="19"/>
      <c r="M29" s="19">
        <f t="shared" si="1"/>
        <v>893.76</v>
      </c>
      <c r="N29" s="19"/>
      <c r="O29" s="28">
        <f t="shared" si="2"/>
        <v>27662.460000000003</v>
      </c>
    </row>
    <row r="30" spans="1:15" s="29" customFormat="1" ht="30" customHeight="1" x14ac:dyDescent="0.25">
      <c r="A30" s="25">
        <v>22</v>
      </c>
      <c r="B30" s="16" t="s">
        <v>29</v>
      </c>
      <c r="C30" s="26" t="s">
        <v>30</v>
      </c>
      <c r="D30" s="26" t="s">
        <v>25</v>
      </c>
      <c r="E30" s="17" t="s">
        <v>31</v>
      </c>
      <c r="F30" s="15" t="s">
        <v>111</v>
      </c>
      <c r="G30" s="27" t="s">
        <v>140</v>
      </c>
      <c r="H30" s="32">
        <v>44136</v>
      </c>
      <c r="I30" s="32">
        <v>44501</v>
      </c>
      <c r="J30" s="36">
        <v>22000</v>
      </c>
      <c r="K30" s="19">
        <f t="shared" si="0"/>
        <v>631.4</v>
      </c>
      <c r="L30" s="19"/>
      <c r="M30" s="19">
        <f t="shared" si="1"/>
        <v>668.8</v>
      </c>
      <c r="N30" s="19"/>
      <c r="O30" s="28">
        <f t="shared" si="2"/>
        <v>20699.8</v>
      </c>
    </row>
    <row r="31" spans="1:15" s="29" customFormat="1" ht="30" customHeight="1" x14ac:dyDescent="0.25">
      <c r="A31" s="25">
        <v>23</v>
      </c>
      <c r="B31" s="18" t="s">
        <v>27</v>
      </c>
      <c r="C31" s="26" t="s">
        <v>28</v>
      </c>
      <c r="D31" s="26" t="s">
        <v>25</v>
      </c>
      <c r="E31" s="15" t="s">
        <v>26</v>
      </c>
      <c r="F31" s="15" t="s">
        <v>110</v>
      </c>
      <c r="G31" s="27" t="s">
        <v>140</v>
      </c>
      <c r="H31" s="32">
        <v>44136</v>
      </c>
      <c r="I31" s="32">
        <v>44501</v>
      </c>
      <c r="J31" s="19">
        <v>46000</v>
      </c>
      <c r="K31" s="19">
        <f t="shared" si="0"/>
        <v>1320.2</v>
      </c>
      <c r="L31" s="19">
        <v>1292.25</v>
      </c>
      <c r="M31" s="19">
        <f t="shared" si="1"/>
        <v>1398.4</v>
      </c>
      <c r="N31" s="19"/>
      <c r="O31" s="28">
        <f t="shared" si="2"/>
        <v>41989.15</v>
      </c>
    </row>
    <row r="32" spans="1:15" s="29" customFormat="1" ht="30" customHeight="1" x14ac:dyDescent="0.25">
      <c r="A32" s="25">
        <v>24</v>
      </c>
      <c r="B32" s="26" t="s">
        <v>53</v>
      </c>
      <c r="C32" s="26" t="s">
        <v>54</v>
      </c>
      <c r="D32" s="26" t="s">
        <v>25</v>
      </c>
      <c r="E32" s="15" t="s">
        <v>26</v>
      </c>
      <c r="F32" s="15" t="s">
        <v>110</v>
      </c>
      <c r="G32" s="27" t="s">
        <v>140</v>
      </c>
      <c r="H32" s="32">
        <v>44348</v>
      </c>
      <c r="I32" s="32">
        <v>44713</v>
      </c>
      <c r="J32" s="19">
        <v>46000</v>
      </c>
      <c r="K32" s="19">
        <f t="shared" si="0"/>
        <v>1320.2</v>
      </c>
      <c r="L32" s="19">
        <v>1292.25</v>
      </c>
      <c r="M32" s="19">
        <f t="shared" si="1"/>
        <v>1398.4</v>
      </c>
      <c r="N32" s="19"/>
      <c r="O32" s="28">
        <f t="shared" si="2"/>
        <v>41989.15</v>
      </c>
    </row>
    <row r="33" spans="1:15" s="29" customFormat="1" ht="30" customHeight="1" x14ac:dyDescent="0.25">
      <c r="A33" s="25">
        <v>25</v>
      </c>
      <c r="B33" s="26" t="s">
        <v>55</v>
      </c>
      <c r="C33" s="26" t="s">
        <v>56</v>
      </c>
      <c r="D33" s="26" t="s">
        <v>25</v>
      </c>
      <c r="E33" s="15" t="s">
        <v>26</v>
      </c>
      <c r="F33" s="15" t="s">
        <v>110</v>
      </c>
      <c r="G33" s="27" t="s">
        <v>140</v>
      </c>
      <c r="H33" s="32">
        <v>44348</v>
      </c>
      <c r="I33" s="32">
        <v>44713</v>
      </c>
      <c r="J33" s="19">
        <v>46000</v>
      </c>
      <c r="K33" s="19">
        <f t="shared" si="0"/>
        <v>1320.2</v>
      </c>
      <c r="L33" s="19">
        <v>1292.25</v>
      </c>
      <c r="M33" s="19">
        <f t="shared" si="1"/>
        <v>1398.4</v>
      </c>
      <c r="N33" s="19"/>
      <c r="O33" s="28">
        <f t="shared" si="2"/>
        <v>41989.15</v>
      </c>
    </row>
    <row r="34" spans="1:15" s="29" customFormat="1" ht="30" customHeight="1" x14ac:dyDescent="0.25">
      <c r="A34" s="25">
        <v>26</v>
      </c>
      <c r="B34" s="14" t="s">
        <v>23</v>
      </c>
      <c r="C34" s="26" t="s">
        <v>24</v>
      </c>
      <c r="D34" s="26" t="s">
        <v>25</v>
      </c>
      <c r="E34" s="15" t="s">
        <v>26</v>
      </c>
      <c r="F34" s="15" t="s">
        <v>110</v>
      </c>
      <c r="G34" s="27" t="s">
        <v>140</v>
      </c>
      <c r="H34" s="32">
        <v>44136</v>
      </c>
      <c r="I34" s="32">
        <v>44501</v>
      </c>
      <c r="J34" s="19">
        <v>46000</v>
      </c>
      <c r="K34" s="19">
        <f t="shared" si="0"/>
        <v>1320.2</v>
      </c>
      <c r="L34" s="19">
        <v>1292.25</v>
      </c>
      <c r="M34" s="19">
        <f t="shared" si="1"/>
        <v>1398.4</v>
      </c>
      <c r="N34" s="19"/>
      <c r="O34" s="28">
        <f t="shared" si="2"/>
        <v>41989.15</v>
      </c>
    </row>
    <row r="35" spans="1:15" s="29" customFormat="1" ht="30" customHeight="1" x14ac:dyDescent="0.25">
      <c r="A35" s="25">
        <v>27</v>
      </c>
      <c r="B35" s="26" t="s">
        <v>97</v>
      </c>
      <c r="C35" s="26" t="s">
        <v>98</v>
      </c>
      <c r="D35" s="26" t="s">
        <v>32</v>
      </c>
      <c r="E35" s="15" t="s">
        <v>99</v>
      </c>
      <c r="F35" s="15" t="s">
        <v>123</v>
      </c>
      <c r="G35" s="27" t="s">
        <v>140</v>
      </c>
      <c r="H35" s="33">
        <v>44319</v>
      </c>
      <c r="I35" s="33">
        <v>44684</v>
      </c>
      <c r="J35" s="19">
        <v>69663.100000000006</v>
      </c>
      <c r="K35" s="19">
        <f t="shared" si="0"/>
        <v>1999.3309700000002</v>
      </c>
      <c r="L35" s="19">
        <v>5325.85</v>
      </c>
      <c r="M35" s="19">
        <f t="shared" si="1"/>
        <v>2117.7582400000001</v>
      </c>
      <c r="N35" s="19"/>
      <c r="O35" s="28">
        <f t="shared" si="2"/>
        <v>60220.160790000016</v>
      </c>
    </row>
    <row r="36" spans="1:15" s="29" customFormat="1" ht="30" customHeight="1" x14ac:dyDescent="0.25">
      <c r="A36" s="25">
        <v>28</v>
      </c>
      <c r="B36" s="26" t="s">
        <v>67</v>
      </c>
      <c r="C36" s="26" t="s">
        <v>68</v>
      </c>
      <c r="D36" s="26" t="s">
        <v>32</v>
      </c>
      <c r="E36" s="15" t="s">
        <v>69</v>
      </c>
      <c r="F36" s="15" t="s">
        <v>121</v>
      </c>
      <c r="G36" s="27" t="s">
        <v>140</v>
      </c>
      <c r="H36" s="35">
        <v>44136</v>
      </c>
      <c r="I36" s="35">
        <v>44501</v>
      </c>
      <c r="J36" s="19">
        <v>69663.100000000006</v>
      </c>
      <c r="K36" s="19">
        <f t="shared" si="0"/>
        <v>1999.3309700000002</v>
      </c>
      <c r="L36" s="19">
        <v>5325.85</v>
      </c>
      <c r="M36" s="19">
        <f t="shared" si="1"/>
        <v>2117.7582400000001</v>
      </c>
      <c r="N36" s="19"/>
      <c r="O36" s="28">
        <f t="shared" si="2"/>
        <v>60220.160790000016</v>
      </c>
    </row>
    <row r="37" spans="1:15" s="29" customFormat="1" ht="30" customHeight="1" x14ac:dyDescent="0.25">
      <c r="A37" s="25">
        <v>29</v>
      </c>
      <c r="B37" s="26" t="s">
        <v>61</v>
      </c>
      <c r="C37" s="26" t="s">
        <v>62</v>
      </c>
      <c r="D37" s="26" t="s">
        <v>25</v>
      </c>
      <c r="E37" s="15" t="s">
        <v>63</v>
      </c>
      <c r="F37" s="15" t="s">
        <v>119</v>
      </c>
      <c r="G37" s="27" t="s">
        <v>140</v>
      </c>
      <c r="H37" s="32">
        <v>44136</v>
      </c>
      <c r="I37" s="32">
        <v>44501</v>
      </c>
      <c r="J37" s="19">
        <v>69663.100000000006</v>
      </c>
      <c r="K37" s="19">
        <f t="shared" si="0"/>
        <v>1999.3309700000002</v>
      </c>
      <c r="L37" s="19">
        <v>5325.85</v>
      </c>
      <c r="M37" s="19">
        <f t="shared" si="1"/>
        <v>2117.7582400000001</v>
      </c>
      <c r="N37" s="19"/>
      <c r="O37" s="28">
        <f t="shared" si="2"/>
        <v>60220.160790000016</v>
      </c>
    </row>
    <row r="38" spans="1:15" s="29" customFormat="1" ht="30" customHeight="1" x14ac:dyDescent="0.25">
      <c r="A38" s="25">
        <v>30</v>
      </c>
      <c r="B38" s="26" t="s">
        <v>77</v>
      </c>
      <c r="C38" s="26" t="s">
        <v>78</v>
      </c>
      <c r="D38" s="26" t="s">
        <v>25</v>
      </c>
      <c r="E38" s="15" t="s">
        <v>79</v>
      </c>
      <c r="F38" s="15" t="s">
        <v>123</v>
      </c>
      <c r="G38" s="27" t="s">
        <v>140</v>
      </c>
      <c r="H38" s="33">
        <v>44291</v>
      </c>
      <c r="I38" s="33">
        <v>44656</v>
      </c>
      <c r="J38" s="19">
        <v>69663.100000000006</v>
      </c>
      <c r="K38" s="19">
        <f t="shared" si="0"/>
        <v>1999.3309700000002</v>
      </c>
      <c r="L38" s="19">
        <v>5325.85</v>
      </c>
      <c r="M38" s="19">
        <f t="shared" si="1"/>
        <v>2117.7582400000001</v>
      </c>
      <c r="N38" s="19"/>
      <c r="O38" s="28">
        <f t="shared" si="2"/>
        <v>60220.160790000016</v>
      </c>
    </row>
    <row r="39" spans="1:15" s="4" customFormat="1" x14ac:dyDescent="0.25">
      <c r="H39" s="42" t="s">
        <v>142</v>
      </c>
      <c r="I39" s="42"/>
      <c r="J39" s="20">
        <f>SUM(J9:J38)</f>
        <v>980032.48999999987</v>
      </c>
      <c r="K39" s="20">
        <f t="shared" ref="K39:O39" si="3">SUM(K9:K38)</f>
        <v>28126.932462999997</v>
      </c>
      <c r="L39" s="39">
        <f t="shared" si="3"/>
        <v>28159.15</v>
      </c>
      <c r="M39" s="20">
        <f t="shared" si="3"/>
        <v>29792.987696000004</v>
      </c>
      <c r="N39" s="21">
        <f t="shared" si="3"/>
        <v>4050.3599999999997</v>
      </c>
      <c r="O39" s="20">
        <f t="shared" si="3"/>
        <v>889903.05984100001</v>
      </c>
    </row>
    <row r="41" spans="1:15" x14ac:dyDescent="0.25">
      <c r="O41" s="22"/>
    </row>
    <row r="42" spans="1:15" x14ac:dyDescent="0.25">
      <c r="L42" s="40"/>
    </row>
    <row r="43" spans="1:15" x14ac:dyDescent="0.25">
      <c r="M43" s="22"/>
    </row>
    <row r="44" spans="1:15" x14ac:dyDescent="0.25">
      <c r="M44" s="22"/>
    </row>
    <row r="47" spans="1:15" x14ac:dyDescent="0.25">
      <c r="C47" s="41" t="s">
        <v>133</v>
      </c>
      <c r="D47" s="41"/>
      <c r="F47" s="41" t="s">
        <v>135</v>
      </c>
      <c r="G47" s="41"/>
      <c r="H47" s="41"/>
      <c r="K47" s="41" t="s">
        <v>137</v>
      </c>
      <c r="L47" s="41"/>
      <c r="M47" s="41"/>
    </row>
    <row r="48" spans="1:15" x14ac:dyDescent="0.25">
      <c r="C48" s="41" t="s">
        <v>134</v>
      </c>
      <c r="D48" s="41"/>
      <c r="F48" s="41" t="s">
        <v>136</v>
      </c>
      <c r="G48" s="41"/>
      <c r="H48" s="41"/>
      <c r="K48" s="41" t="s">
        <v>138</v>
      </c>
      <c r="L48" s="41"/>
      <c r="M48" s="41"/>
    </row>
  </sheetData>
  <autoFilter ref="A8:O39"/>
  <mergeCells count="7">
    <mergeCell ref="K47:M47"/>
    <mergeCell ref="K48:M48"/>
    <mergeCell ref="H39:I39"/>
    <mergeCell ref="C47:D47"/>
    <mergeCell ref="C48:D48"/>
    <mergeCell ref="F47:H47"/>
    <mergeCell ref="F48:H4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38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H25" sqref="H25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6" customFormat="1" ht="15" customHeight="1" x14ac:dyDescent="0.25">
      <c r="A1" s="43"/>
      <c r="B1" s="43"/>
      <c r="C1" s="44"/>
      <c r="D1" s="44"/>
      <c r="E1" s="44"/>
      <c r="F1" s="44"/>
      <c r="G1" s="44"/>
      <c r="H1" s="45"/>
      <c r="I1" s="44"/>
    </row>
    <row r="2" spans="1:9" s="46" customFormat="1" ht="15" customHeight="1" x14ac:dyDescent="0.25">
      <c r="A2" s="47" t="s">
        <v>144</v>
      </c>
      <c r="B2" s="47"/>
      <c r="C2" s="47"/>
      <c r="D2" s="47"/>
      <c r="E2" s="47"/>
      <c r="F2" s="47"/>
      <c r="G2" s="47"/>
      <c r="H2" s="47"/>
      <c r="I2" s="47"/>
    </row>
    <row r="3" spans="1:9" s="48" customFormat="1" ht="15" customHeight="1" x14ac:dyDescent="0.25">
      <c r="A3" s="47" t="s">
        <v>145</v>
      </c>
      <c r="B3" s="47"/>
      <c r="C3" s="47"/>
      <c r="D3" s="47"/>
      <c r="E3" s="47"/>
      <c r="F3" s="47"/>
      <c r="G3" s="47"/>
      <c r="H3" s="47"/>
      <c r="I3" s="47"/>
    </row>
    <row r="4" spans="1:9" s="48" customFormat="1" ht="15" customHeight="1" x14ac:dyDescent="0.25">
      <c r="A4" s="47" t="s">
        <v>146</v>
      </c>
      <c r="B4" s="47"/>
      <c r="C4" s="47"/>
      <c r="D4" s="47"/>
      <c r="E4" s="47"/>
      <c r="F4" s="47"/>
      <c r="G4" s="47"/>
      <c r="H4" s="47"/>
      <c r="I4" s="47"/>
    </row>
    <row r="5" spans="1:9" s="48" customFormat="1" ht="15" customHeight="1" x14ac:dyDescent="0.25">
      <c r="A5" s="49"/>
      <c r="B5" s="49"/>
      <c r="C5" s="49"/>
      <c r="D5" s="49"/>
      <c r="E5" s="49"/>
      <c r="F5" s="49"/>
      <c r="G5" s="49"/>
      <c r="H5" s="49"/>
      <c r="I5" s="49"/>
    </row>
    <row r="6" spans="1:9" s="48" customFormat="1" ht="15" customHeight="1" x14ac:dyDescent="0.25">
      <c r="A6" s="50" t="s">
        <v>147</v>
      </c>
      <c r="B6" s="50"/>
      <c r="C6" s="50"/>
      <c r="D6" s="50"/>
      <c r="E6" s="50"/>
      <c r="F6" s="50"/>
      <c r="G6" s="50"/>
      <c r="H6" s="50"/>
      <c r="I6" s="50"/>
    </row>
    <row r="7" spans="1:9" s="48" customFormat="1" ht="15" customHeight="1" x14ac:dyDescent="0.25">
      <c r="A7" s="50" t="s">
        <v>148</v>
      </c>
      <c r="B7" s="50"/>
      <c r="C7" s="50"/>
      <c r="D7" s="50"/>
      <c r="E7" s="50"/>
      <c r="F7" s="50"/>
      <c r="G7" s="50"/>
      <c r="H7" s="50"/>
      <c r="I7" s="50"/>
    </row>
    <row r="8" spans="1:9" s="48" customFormat="1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</row>
    <row r="9" spans="1:9" s="48" customFormat="1" x14ac:dyDescent="0.25">
      <c r="A9" s="52" t="s">
        <v>149</v>
      </c>
      <c r="B9" s="52" t="s">
        <v>150</v>
      </c>
      <c r="C9" s="52" t="s">
        <v>151</v>
      </c>
      <c r="D9" s="52" t="s">
        <v>12</v>
      </c>
      <c r="E9" s="52" t="s">
        <v>152</v>
      </c>
      <c r="F9" s="52" t="s">
        <v>153</v>
      </c>
      <c r="G9" s="52" t="s">
        <v>154</v>
      </c>
      <c r="H9" s="52" t="s">
        <v>155</v>
      </c>
      <c r="I9" s="52" t="s">
        <v>156</v>
      </c>
    </row>
    <row r="10" spans="1:9" s="46" customFormat="1" x14ac:dyDescent="0.25">
      <c r="A10" s="53" t="s">
        <v>117</v>
      </c>
      <c r="D10" s="54"/>
      <c r="E10" s="54"/>
    </row>
    <row r="11" spans="1:9" s="46" customFormat="1" x14ac:dyDescent="0.25">
      <c r="A11" s="55" t="s">
        <v>157</v>
      </c>
      <c r="B11" s="56" t="s">
        <v>158</v>
      </c>
      <c r="C11" s="56" t="s">
        <v>117</v>
      </c>
      <c r="D11" s="57" t="s">
        <v>159</v>
      </c>
      <c r="E11" s="58" t="s">
        <v>32</v>
      </c>
      <c r="F11" s="59">
        <v>15000</v>
      </c>
      <c r="G11" s="59">
        <v>0</v>
      </c>
      <c r="H11" s="59">
        <f>SUM(F11:G11)</f>
        <v>15000</v>
      </c>
      <c r="I11" s="60" t="s">
        <v>160</v>
      </c>
    </row>
    <row r="12" spans="1:9" s="46" customFormat="1" x14ac:dyDescent="0.25">
      <c r="A12" s="61" t="s">
        <v>161</v>
      </c>
      <c r="B12" s="62" t="s">
        <v>162</v>
      </c>
      <c r="C12" s="62" t="s">
        <v>117</v>
      </c>
      <c r="D12" s="63" t="s">
        <v>102</v>
      </c>
      <c r="E12" s="64" t="s">
        <v>32</v>
      </c>
      <c r="F12" s="59">
        <v>10000</v>
      </c>
      <c r="G12" s="59">
        <v>0</v>
      </c>
      <c r="H12" s="65">
        <f t="shared" ref="H12:H18" si="0">G12+F12</f>
        <v>10000</v>
      </c>
      <c r="I12" s="60" t="s">
        <v>160</v>
      </c>
    </row>
    <row r="13" spans="1:9" s="46" customFormat="1" x14ac:dyDescent="0.25">
      <c r="A13" s="61" t="s">
        <v>163</v>
      </c>
      <c r="B13" s="62" t="s">
        <v>164</v>
      </c>
      <c r="C13" s="62" t="s">
        <v>117</v>
      </c>
      <c r="D13" s="62" t="s">
        <v>102</v>
      </c>
      <c r="E13" s="64" t="s">
        <v>32</v>
      </c>
      <c r="F13" s="59">
        <v>10000</v>
      </c>
      <c r="G13" s="59">
        <v>0</v>
      </c>
      <c r="H13" s="65">
        <f t="shared" si="0"/>
        <v>10000</v>
      </c>
      <c r="I13" s="60" t="s">
        <v>160</v>
      </c>
    </row>
    <row r="14" spans="1:9" s="46" customFormat="1" x14ac:dyDescent="0.25">
      <c r="A14" s="66" t="s">
        <v>165</v>
      </c>
      <c r="B14" s="63" t="s">
        <v>166</v>
      </c>
      <c r="C14" s="63" t="s">
        <v>117</v>
      </c>
      <c r="D14" s="67" t="s">
        <v>102</v>
      </c>
      <c r="E14" s="64" t="s">
        <v>32</v>
      </c>
      <c r="F14" s="68">
        <v>10000</v>
      </c>
      <c r="G14" s="59">
        <v>0</v>
      </c>
      <c r="H14" s="65">
        <f t="shared" si="0"/>
        <v>10000</v>
      </c>
      <c r="I14" s="60" t="s">
        <v>160</v>
      </c>
    </row>
    <row r="15" spans="1:9" s="73" customFormat="1" x14ac:dyDescent="0.25">
      <c r="A15" s="69" t="s">
        <v>167</v>
      </c>
      <c r="B15" s="70" t="s">
        <v>168</v>
      </c>
      <c r="C15" s="70" t="s">
        <v>117</v>
      </c>
      <c r="D15" s="71" t="s">
        <v>102</v>
      </c>
      <c r="E15" s="64" t="s">
        <v>32</v>
      </c>
      <c r="F15" s="65">
        <v>10000</v>
      </c>
      <c r="G15" s="72">
        <v>0</v>
      </c>
      <c r="H15" s="65">
        <f>F15+G15</f>
        <v>10000</v>
      </c>
      <c r="I15" s="70" t="s">
        <v>160</v>
      </c>
    </row>
    <row r="16" spans="1:9" s="73" customFormat="1" x14ac:dyDescent="0.25">
      <c r="A16" s="69" t="s">
        <v>169</v>
      </c>
      <c r="B16" s="70" t="s">
        <v>170</v>
      </c>
      <c r="C16" s="70" t="s">
        <v>117</v>
      </c>
      <c r="D16" s="71" t="s">
        <v>102</v>
      </c>
      <c r="E16" s="64" t="s">
        <v>32</v>
      </c>
      <c r="F16" s="65">
        <v>10000</v>
      </c>
      <c r="G16" s="72">
        <v>0</v>
      </c>
      <c r="H16" s="65">
        <f>F16+G16</f>
        <v>10000</v>
      </c>
      <c r="I16" s="70" t="s">
        <v>160</v>
      </c>
    </row>
    <row r="17" spans="1:11" s="73" customFormat="1" x14ac:dyDescent="0.25">
      <c r="A17" s="69" t="s">
        <v>171</v>
      </c>
      <c r="B17" s="70" t="s">
        <v>172</v>
      </c>
      <c r="C17" s="70" t="s">
        <v>117</v>
      </c>
      <c r="D17" s="71" t="s">
        <v>102</v>
      </c>
      <c r="E17" s="64" t="s">
        <v>25</v>
      </c>
      <c r="F17" s="65">
        <v>10000</v>
      </c>
      <c r="G17" s="72">
        <v>0</v>
      </c>
      <c r="H17" s="65">
        <f>F17+G17</f>
        <v>10000</v>
      </c>
      <c r="I17" s="70" t="s">
        <v>160</v>
      </c>
    </row>
    <row r="18" spans="1:11" s="46" customFormat="1" x14ac:dyDescent="0.25">
      <c r="A18" s="62" t="s">
        <v>173</v>
      </c>
      <c r="B18" s="62" t="s">
        <v>174</v>
      </c>
      <c r="C18" s="63" t="s">
        <v>117</v>
      </c>
      <c r="D18" s="74" t="s">
        <v>102</v>
      </c>
      <c r="E18" s="64" t="s">
        <v>25</v>
      </c>
      <c r="F18" s="59">
        <v>10000</v>
      </c>
      <c r="G18" s="59">
        <v>0</v>
      </c>
      <c r="H18" s="68">
        <f t="shared" si="0"/>
        <v>10000</v>
      </c>
      <c r="I18" s="60" t="s">
        <v>160</v>
      </c>
    </row>
    <row r="19" spans="1:11" s="85" customFormat="1" x14ac:dyDescent="0.25">
      <c r="A19" s="75"/>
      <c r="B19" s="76"/>
      <c r="C19" s="77" t="s">
        <v>175</v>
      </c>
      <c r="D19" s="78"/>
      <c r="E19" s="78"/>
      <c r="F19" s="79">
        <f>SUM(F11:F18)</f>
        <v>85000</v>
      </c>
      <c r="G19" s="80">
        <f>SUM(G11:G18)</f>
        <v>0</v>
      </c>
      <c r="H19" s="81">
        <f>SUM(H11:H18)</f>
        <v>85000</v>
      </c>
      <c r="I19" s="82"/>
      <c r="J19" s="83"/>
      <c r="K19" s="84"/>
    </row>
    <row r="20" spans="1:11" s="85" customFormat="1" x14ac:dyDescent="0.25">
      <c r="A20" s="75"/>
      <c r="B20" s="76"/>
      <c r="C20" s="76"/>
      <c r="D20" s="78"/>
      <c r="E20" s="78"/>
      <c r="F20" s="86"/>
      <c r="G20" s="86"/>
      <c r="H20" s="87"/>
      <c r="I20" s="82"/>
      <c r="J20" s="83"/>
      <c r="K20" s="84"/>
    </row>
    <row r="21" spans="1:11" s="85" customFormat="1" hidden="1" x14ac:dyDescent="0.25">
      <c r="A21" s="75"/>
      <c r="B21" s="76"/>
      <c r="C21" s="76"/>
      <c r="D21" s="78"/>
      <c r="E21" s="78"/>
      <c r="F21" s="86"/>
      <c r="G21" s="86"/>
      <c r="H21" s="87"/>
      <c r="I21" s="82"/>
      <c r="J21" s="83"/>
      <c r="K21" s="84"/>
    </row>
    <row r="22" spans="1:11" s="85" customFormat="1" hidden="1" x14ac:dyDescent="0.25">
      <c r="A22" s="75"/>
      <c r="B22" s="76"/>
      <c r="C22" s="76"/>
      <c r="D22" s="78"/>
      <c r="E22" s="78"/>
      <c r="F22" s="86"/>
      <c r="G22" s="86"/>
      <c r="H22" s="87"/>
      <c r="I22" s="82"/>
      <c r="J22" s="83"/>
      <c r="K22" s="84"/>
    </row>
    <row r="23" spans="1:11" s="85" customFormat="1" x14ac:dyDescent="0.25">
      <c r="A23" s="88" t="s">
        <v>176</v>
      </c>
      <c r="B23" s="76"/>
      <c r="C23" s="76"/>
      <c r="D23" s="78"/>
      <c r="E23" s="78"/>
      <c r="F23" s="86"/>
      <c r="G23" s="86"/>
      <c r="H23" s="89"/>
      <c r="I23" s="82"/>
      <c r="J23" s="83"/>
      <c r="K23" s="84"/>
    </row>
    <row r="24" spans="1:11" s="90" customFormat="1" x14ac:dyDescent="0.25">
      <c r="B24" s="76"/>
      <c r="C24" s="91"/>
      <c r="D24" s="78"/>
      <c r="E24" s="78"/>
      <c r="F24" s="92"/>
      <c r="G24" s="93"/>
      <c r="H24" s="93"/>
    </row>
    <row r="25" spans="1:11" x14ac:dyDescent="0.25">
      <c r="A25" s="94"/>
      <c r="B25" s="94"/>
      <c r="C25" s="95"/>
      <c r="D25" s="21"/>
      <c r="E25" s="21"/>
      <c r="F25" s="96"/>
      <c r="G25" s="21"/>
      <c r="H25" s="94"/>
    </row>
    <row r="26" spans="1:11" ht="30" x14ac:dyDescent="0.25">
      <c r="A26" s="94"/>
      <c r="B26" s="94"/>
      <c r="C26" s="95"/>
      <c r="D26" s="97" t="s">
        <v>153</v>
      </c>
      <c r="E26" s="97" t="s">
        <v>177</v>
      </c>
      <c r="F26" s="98" t="s">
        <v>178</v>
      </c>
    </row>
    <row r="27" spans="1:11" x14ac:dyDescent="0.25">
      <c r="A27" s="94"/>
      <c r="D27" s="99"/>
      <c r="E27" s="99"/>
      <c r="F27" s="100"/>
    </row>
    <row r="28" spans="1:11" ht="17.25" x14ac:dyDescent="0.25">
      <c r="A28" s="94"/>
      <c r="B28" s="94"/>
      <c r="C28" s="95" t="s">
        <v>179</v>
      </c>
      <c r="D28" s="101">
        <f>F19</f>
        <v>85000</v>
      </c>
      <c r="E28" s="102">
        <f>G19</f>
        <v>0</v>
      </c>
      <c r="F28" s="102">
        <f>+H19</f>
        <v>85000</v>
      </c>
    </row>
    <row r="29" spans="1:11" x14ac:dyDescent="0.25">
      <c r="A29" s="94"/>
      <c r="B29" s="94"/>
      <c r="C29" s="95"/>
      <c r="D29" s="21"/>
      <c r="E29" s="21"/>
      <c r="F29" s="96"/>
      <c r="G29" s="21"/>
      <c r="H29" s="94"/>
    </row>
    <row r="30" spans="1:11" x14ac:dyDescent="0.25">
      <c r="A30" s="94"/>
      <c r="B30" s="94"/>
      <c r="C30" s="95"/>
      <c r="D30" s="21"/>
      <c r="E30" s="21"/>
      <c r="F30" s="96"/>
      <c r="G30" s="21"/>
      <c r="H30" s="94"/>
    </row>
    <row r="31" spans="1:11" x14ac:dyDescent="0.25">
      <c r="A31" s="94"/>
      <c r="B31" s="94"/>
      <c r="C31" s="95"/>
      <c r="D31" s="21"/>
      <c r="E31" s="21"/>
      <c r="F31" s="96"/>
      <c r="G31" s="21"/>
      <c r="H31" s="94"/>
    </row>
    <row r="32" spans="1:11" x14ac:dyDescent="0.25">
      <c r="A32" s="94"/>
      <c r="B32" s="94"/>
      <c r="C32" s="95"/>
      <c r="D32" s="21"/>
      <c r="E32" s="21"/>
      <c r="F32" s="96"/>
      <c r="G32" s="21"/>
      <c r="H32" s="94"/>
    </row>
    <row r="33" spans="1:8" x14ac:dyDescent="0.25">
      <c r="A33" s="94"/>
      <c r="B33" s="94"/>
      <c r="C33" s="95"/>
      <c r="D33" s="21"/>
      <c r="E33" s="21"/>
      <c r="F33" s="96"/>
      <c r="G33" s="21"/>
      <c r="H33" s="94"/>
    </row>
    <row r="34" spans="1:8" x14ac:dyDescent="0.25">
      <c r="A34" s="103"/>
      <c r="B34" s="103"/>
      <c r="C34" s="103"/>
      <c r="H34" s="103"/>
    </row>
    <row r="35" spans="1:8" x14ac:dyDescent="0.25">
      <c r="A35" s="104" t="s">
        <v>133</v>
      </c>
      <c r="B35" s="105"/>
      <c r="D35" s="104" t="s">
        <v>180</v>
      </c>
      <c r="E35" s="104"/>
      <c r="G35" s="106"/>
      <c r="H35" s="107" t="s">
        <v>137</v>
      </c>
    </row>
    <row r="36" spans="1:8" x14ac:dyDescent="0.25">
      <c r="A36" s="104" t="s">
        <v>134</v>
      </c>
      <c r="B36" s="105"/>
      <c r="D36" s="104" t="s">
        <v>136</v>
      </c>
      <c r="E36" s="104"/>
      <c r="G36" s="106"/>
      <c r="H36" s="108" t="s">
        <v>138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de Contratados</vt:lpstr>
      <vt:lpstr>Nomina Compensaciones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2022-08-31T15:28:30Z</cp:lastPrinted>
  <dcterms:created xsi:type="dcterms:W3CDTF">2021-08-04T19:29:35Z</dcterms:created>
  <dcterms:modified xsi:type="dcterms:W3CDTF">2022-10-03T16:09:50Z</dcterms:modified>
</cp:coreProperties>
</file>