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2\NOMINA 2022\Nominas EXCEL\"/>
    </mc:Choice>
  </mc:AlternateContent>
  <bookViews>
    <workbookView xWindow="0" yWindow="0" windowWidth="19200" windowHeight="11595" activeTab="1"/>
  </bookViews>
  <sheets>
    <sheet name="Nomina Contratado Noviembre" sheetId="1" r:id="rId1"/>
    <sheet name="Nomina Compensaciones Noviembre" sheetId="2" r:id="rId2"/>
  </sheets>
  <externalReferences>
    <externalReference r:id="rId3"/>
  </externalReferences>
  <definedNames>
    <definedName name="_xlnm._FilterDatabase" localSheetId="0" hidden="1">'Nomina Contratado Noviembre'!$A$8:$O$39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52511"/>
</workbook>
</file>

<file path=xl/calcChain.xml><?xml version="1.0" encoding="utf-8"?>
<calcChain xmlns="http://schemas.openxmlformats.org/spreadsheetml/2006/main">
  <c r="D27" i="2" l="1"/>
  <c r="G18" i="2"/>
  <c r="E27" i="2" s="1"/>
  <c r="F18" i="2"/>
  <c r="H17" i="2"/>
  <c r="H16" i="2"/>
  <c r="H15" i="2"/>
  <c r="H14" i="2"/>
  <c r="H13" i="2"/>
  <c r="H12" i="2"/>
  <c r="H18" i="2" s="1"/>
  <c r="F27" i="2" s="1"/>
  <c r="H11" i="2"/>
  <c r="J39" i="1"/>
  <c r="L39" i="1" l="1"/>
  <c r="N39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/>
  <c r="K19" i="1"/>
  <c r="M19" i="1"/>
  <c r="K20" i="1"/>
  <c r="M20" i="1"/>
  <c r="K21" i="1"/>
  <c r="M21" i="1"/>
  <c r="K22" i="1"/>
  <c r="M22" i="1"/>
  <c r="K23" i="1"/>
  <c r="M23" i="1"/>
  <c r="K24" i="1"/>
  <c r="M24" i="1"/>
  <c r="K25" i="1"/>
  <c r="M25" i="1"/>
  <c r="K26" i="1"/>
  <c r="M26" i="1"/>
  <c r="K27" i="1"/>
  <c r="M27" i="1"/>
  <c r="K28" i="1"/>
  <c r="M28" i="1"/>
  <c r="K29" i="1"/>
  <c r="M29" i="1"/>
  <c r="K30" i="1"/>
  <c r="M30" i="1"/>
  <c r="K31" i="1"/>
  <c r="M31" i="1"/>
  <c r="K32" i="1"/>
  <c r="M32" i="1"/>
  <c r="K33" i="1"/>
  <c r="M33" i="1"/>
  <c r="K34" i="1"/>
  <c r="M34" i="1"/>
  <c r="K35" i="1"/>
  <c r="M35" i="1"/>
  <c r="K36" i="1"/>
  <c r="M36" i="1"/>
  <c r="K37" i="1"/>
  <c r="M37" i="1"/>
  <c r="K38" i="1"/>
  <c r="M38" i="1"/>
  <c r="K39" i="1" l="1"/>
  <c r="O10" i="1"/>
  <c r="O38" i="1"/>
  <c r="O37" i="1"/>
  <c r="O34" i="1"/>
  <c r="O33" i="1"/>
  <c r="O32" i="1"/>
  <c r="O30" i="1"/>
  <c r="O18" i="1"/>
  <c r="O14" i="1"/>
  <c r="O12" i="1"/>
  <c r="O11" i="1"/>
  <c r="O31" i="1"/>
  <c r="O22" i="1"/>
  <c r="O20" i="1"/>
  <c r="O19" i="1"/>
  <c r="O36" i="1"/>
  <c r="O29" i="1"/>
  <c r="O28" i="1"/>
  <c r="O27" i="1"/>
  <c r="O24" i="1"/>
  <c r="O23" i="1"/>
  <c r="O16" i="1"/>
  <c r="O15" i="1"/>
  <c r="O35" i="1"/>
  <c r="O26" i="1"/>
  <c r="O25" i="1"/>
  <c r="O21" i="1"/>
  <c r="O17" i="1"/>
  <c r="O13" i="1"/>
  <c r="O9" i="1"/>
  <c r="M39" i="1"/>
  <c r="D5" i="1"/>
  <c r="O39" i="1" l="1"/>
</calcChain>
</file>

<file path=xl/sharedStrings.xml><?xml version="1.0" encoding="utf-8"?>
<sst xmlns="http://schemas.openxmlformats.org/spreadsheetml/2006/main" count="280" uniqueCount="179">
  <si>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</si>
  <si>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</si>
  <si>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</si>
  <si>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</si>
  <si>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</si>
  <si>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</si>
  <si>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</si>
  <si>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</si>
  <si>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</si>
  <si>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</si>
  <si>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</si>
  <si>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</si>
  <si>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</si>
  <si>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</si>
  <si>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</si>
  <si>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</si>
  <si>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</si>
  <si>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</si>
  <si>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</si>
  <si>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</si>
  <si>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</si>
  <si>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</si>
  <si>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</si>
  <si>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</si>
  <si>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</si>
  <si>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</si>
  <si>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</si>
  <si>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</si>
  <si>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</si>
  <si>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</si>
  <si>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</si>
  <si>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</si>
  <si>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>M</t>
  </si>
  <si>
    <t xml:space="preserve">BRAHIAN </t>
  </si>
  <si>
    <t>VALDEZ CEPEDA</t>
  </si>
  <si>
    <t xml:space="preserve">DIGITADOR 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</si>
  <si>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</si>
  <si>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</si>
  <si>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</si>
  <si>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</si>
  <si>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</si>
  <si>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YESSENIA </t>
  </si>
  <si>
    <t xml:space="preserve">SANTANA </t>
  </si>
  <si>
    <t>ENCARGADA DE TRABAJO SOCIAL</t>
  </si>
  <si>
    <t xml:space="preserve">JOSELYN </t>
  </si>
  <si>
    <t xml:space="preserve">SHAL </t>
  </si>
  <si>
    <t>BIOANALISTA</t>
  </si>
  <si>
    <t xml:space="preserve">YADENYS </t>
  </si>
  <si>
    <t>TORIBIO</t>
  </si>
  <si>
    <t>RESPONSABLE ACCESO A LA INFORMACION PUBLICA</t>
  </si>
  <si>
    <t xml:space="preserve">DALIA </t>
  </si>
  <si>
    <t xml:space="preserve">MANON </t>
  </si>
  <si>
    <t>MICROBIOLOGA</t>
  </si>
  <si>
    <t xml:space="preserve">RENY BRUNILDA </t>
  </si>
  <si>
    <t>PIMENTEL</t>
  </si>
  <si>
    <t>MARIA C</t>
  </si>
  <si>
    <t xml:space="preserve"> RINCON DEL ROSARIO</t>
  </si>
  <si>
    <t>VIGILANTE</t>
  </si>
  <si>
    <t xml:space="preserve">TATIANA A </t>
  </si>
  <si>
    <t>DE LA CRUZ MARTINEZ</t>
  </si>
  <si>
    <t>ENCARGADA DE RELACIONES PUBLICAS</t>
  </si>
  <si>
    <t xml:space="preserve">GISELA MARIBEL </t>
  </si>
  <si>
    <t>LLORENTE MARINEZ</t>
  </si>
  <si>
    <t>MEDICO ANESTESIOLOGO</t>
  </si>
  <si>
    <t xml:space="preserve">FRANCIA </t>
  </si>
  <si>
    <t>VARGAS PEREZ</t>
  </si>
  <si>
    <t>AUXILIAR ADMINISTRATIVO</t>
  </si>
  <si>
    <t xml:space="preserve">CESAR AUGUSTO </t>
  </si>
  <si>
    <t>VASQUEZ PEREZ</t>
  </si>
  <si>
    <t>MEDICO UROLOGO</t>
  </si>
  <si>
    <t xml:space="preserve">GERMANIA </t>
  </si>
  <si>
    <t>CONNOR GONZALEZ</t>
  </si>
  <si>
    <t>AUXILIAR DE FACTURACION</t>
  </si>
  <si>
    <t>CARMEN IVONNE</t>
  </si>
  <si>
    <t xml:space="preserve">JOSE MARIA </t>
  </si>
  <si>
    <t>FELIZ OLIVERO</t>
  </si>
  <si>
    <t>AUXILIAR DE SERVICIOS GENERALES</t>
  </si>
  <si>
    <t xml:space="preserve">LAURI KATHERINE </t>
  </si>
  <si>
    <t>TAVERAS TAVAREZ</t>
  </si>
  <si>
    <t>MEDICO CIRUJANA GENERAL</t>
  </si>
  <si>
    <t xml:space="preserve">YINET </t>
  </si>
  <si>
    <t>JIMENEZ FELIZ</t>
  </si>
  <si>
    <t>SUPERVISORA DE MAYORDOMIA</t>
  </si>
  <si>
    <t xml:space="preserve">MIGUEL ANTONIO </t>
  </si>
  <si>
    <t>CORDERO MANZUETA</t>
  </si>
  <si>
    <t>SUPERVISOR GENERAL DE FACTURACION</t>
  </si>
  <si>
    <t xml:space="preserve">MARIA EVELINA </t>
  </si>
  <si>
    <t>GERMOSEN NUÑEZ</t>
  </si>
  <si>
    <t>ANALISTA DE FACTURACION Y SEGUROS</t>
  </si>
  <si>
    <t xml:space="preserve">CLARA INES </t>
  </si>
  <si>
    <t>CASTILLO MEJIA</t>
  </si>
  <si>
    <t>AUXILIAR DE ATENCION AL USUARIO</t>
  </si>
  <si>
    <t xml:space="preserve">MARIA ALTAGRACIA </t>
  </si>
  <si>
    <t>RAMIREZ GARCIA</t>
  </si>
  <si>
    <t>ENCARGADA DE PLANIFICACION Y DESARROLLO</t>
  </si>
  <si>
    <t>RAFAEL</t>
  </si>
  <si>
    <t xml:space="preserve"> PUJOLS</t>
  </si>
  <si>
    <t xml:space="preserve">FRADBELIN </t>
  </si>
  <si>
    <t>THOMAS ESTEVEZ</t>
  </si>
  <si>
    <t>MEDICO CIRUJANO VASCULAR</t>
  </si>
  <si>
    <t xml:space="preserve">SILVIO ADONIS </t>
  </si>
  <si>
    <t>URBAEZ</t>
  </si>
  <si>
    <t>SEGURIDAD</t>
  </si>
  <si>
    <t xml:space="preserve">YENSI ISABEL </t>
  </si>
  <si>
    <t>GUERRERO CUEVAS</t>
  </si>
  <si>
    <t>ENCARGADA DE COMPRAS</t>
  </si>
  <si>
    <t>RAYSA M</t>
  </si>
  <si>
    <t xml:space="preserve"> SUERO RODRIGUEZ</t>
  </si>
  <si>
    <t>SECRETARIA</t>
  </si>
  <si>
    <t xml:space="preserve"> MARTINEZ ROQUEZ</t>
  </si>
  <si>
    <t>EMERGENCIA</t>
  </si>
  <si>
    <t>ENFERMERIA</t>
  </si>
  <si>
    <t>SERVICIOS GENERALES</t>
  </si>
  <si>
    <t>HEMATOLOGIA</t>
  </si>
  <si>
    <t>TRABAJO SOCIAL</t>
  </si>
  <si>
    <t>LABORATORIO</t>
  </si>
  <si>
    <t>OFICINA DE LIBRE ACCESO A LA INFORMACION</t>
  </si>
  <si>
    <t>SEGURIDAD Y VIGILANCIA</t>
  </si>
  <si>
    <t>RELACIONES PUBLICAS</t>
  </si>
  <si>
    <t>ANESTESIOLOGIA</t>
  </si>
  <si>
    <t>ALMACEN DE HEMODIALISIS</t>
  </si>
  <si>
    <t>UROLOGIA</t>
  </si>
  <si>
    <t>FACTURACION Y SEGUROS MEDICOS</t>
  </si>
  <si>
    <t>CIRUGIA GENERAL</t>
  </si>
  <si>
    <t>MAYORDOMIA</t>
  </si>
  <si>
    <t>ATENCION AL USUARIO</t>
  </si>
  <si>
    <t>PLANIFICACION Y DESARROLLO</t>
  </si>
  <si>
    <t>COMPRAS</t>
  </si>
  <si>
    <t>HEMOFILIA</t>
  </si>
  <si>
    <t>GESTION DE CALIDAD</t>
  </si>
  <si>
    <t xml:space="preserve">I </t>
  </si>
  <si>
    <t xml:space="preserve">II </t>
  </si>
  <si>
    <t>II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</si>
  <si>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</si>
  <si>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</si>
  <si>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</si>
  <si>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</si>
  <si>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</si>
  <si>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</si>
  <si>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</t>
  </si>
  <si>
    <t>IV</t>
  </si>
  <si>
    <t>V</t>
  </si>
  <si>
    <t>TOTAL</t>
  </si>
  <si>
    <t xml:space="preserve">NOVIEMBRE </t>
  </si>
  <si>
    <t>SERVICIO NACIONAL DE SALUD</t>
  </si>
  <si>
    <t>SERVICIO REGIONAL METROPOLITANO DE SALUD</t>
  </si>
  <si>
    <t>HOSPITAL DOCENTE PADRE BILLINI</t>
  </si>
  <si>
    <t>NÓMINA DEL PERSONAL DE MILITARES MES DE NOVIEMBRE 2022</t>
  </si>
  <si>
    <t>RNC 430-03893-8</t>
  </si>
  <si>
    <t>NOMBRE</t>
  </si>
  <si>
    <t>APELLIDO</t>
  </si>
  <si>
    <t>DEPARTAMENTO</t>
  </si>
  <si>
    <t>GENERO</t>
  </si>
  <si>
    <t>SUELDO BASE</t>
  </si>
  <si>
    <t>COMPLETIVO</t>
  </si>
  <si>
    <t>SUELDO TOTAL</t>
  </si>
  <si>
    <t>ESTATUS</t>
  </si>
  <si>
    <t xml:space="preserve">PABLO </t>
  </si>
  <si>
    <t>CLETO ALMONTE</t>
  </si>
  <si>
    <t>ENCARGADO</t>
  </si>
  <si>
    <t>PERSONAL DE VIGILANCIA</t>
  </si>
  <si>
    <t>NERIS</t>
  </si>
  <si>
    <t>CASO RODRIGUEZ</t>
  </si>
  <si>
    <t xml:space="preserve">MANUEL DE JESUS </t>
  </si>
  <si>
    <t>TORRES</t>
  </si>
  <si>
    <t xml:space="preserve">ANGEL ENRIQUE </t>
  </si>
  <si>
    <t xml:space="preserve">DECENA SANTOS </t>
  </si>
  <si>
    <t xml:space="preserve">KUENCY </t>
  </si>
  <si>
    <t xml:space="preserve">DE PAULA REYES </t>
  </si>
  <si>
    <t xml:space="preserve">FRANCINA </t>
  </si>
  <si>
    <t>MARTINEZ CORPORAN</t>
  </si>
  <si>
    <t xml:space="preserve">DOMINGA </t>
  </si>
  <si>
    <t>MANZUETA</t>
  </si>
  <si>
    <t>SUB TOTAL</t>
  </si>
  <si>
    <t xml:space="preserve"> </t>
  </si>
  <si>
    <t>COMPLETIVO A SUELDO</t>
  </si>
  <si>
    <t>TOTAL DE SUELDO</t>
  </si>
  <si>
    <t>TOTAL GENERAL</t>
  </si>
  <si>
    <t xml:space="preserve">DR. SERGIO ROQUEZ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</si>
</sst>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0" fillId="3" borderId="7" xfId="0" applyFill="1" applyBorder="1" applyAlignment="1" applyProtection="1">
      <alignment vertical="center" wrapText="1"/>
      <protection locked="0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4" fontId="0" fillId="3" borderId="7" xfId="0" applyNumberFormat="1" applyFill="1" applyBorder="1" applyAlignment="1">
      <alignment horizontal="right" vertical="center"/>
    </xf>
    <xf numFmtId="14" fontId="0" fillId="0" borderId="7" xfId="0" applyNumberFormat="1" applyFont="1" applyBorder="1" applyAlignment="1">
      <alignment horizontal="right" vertical="center"/>
    </xf>
    <xf numFmtId="14" fontId="0" fillId="0" borderId="7" xfId="0" applyNumberForma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43" fontId="2" fillId="3" borderId="0" xfId="0" applyNumberFormat="1" applyFont="1" applyFill="1"/>
    <xf numFmtId="43" fontId="0" fillId="3" borderId="0" xfId="0" applyNumberForma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44" fontId="6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44" fontId="0" fillId="0" borderId="7" xfId="0" applyNumberFormat="1" applyFont="1" applyFill="1" applyBorder="1" applyAlignment="1">
      <alignment horizontal="left"/>
    </xf>
    <xf numFmtId="0" fontId="0" fillId="0" borderId="7" xfId="0" applyFont="1" applyBorder="1" applyAlignment="1">
      <alignment horizontal="left" wrapText="1"/>
    </xf>
    <xf numFmtId="14" fontId="0" fillId="0" borderId="7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44" fontId="0" fillId="0" borderId="7" xfId="0" applyNumberFormat="1" applyFill="1" applyBorder="1" applyAlignment="1">
      <alignment horizontal="left" wrapText="1"/>
    </xf>
    <xf numFmtId="44" fontId="1" fillId="3" borderId="7" xfId="1" applyNumberFormat="1" applyFont="1" applyFill="1" applyBorder="1" applyAlignment="1">
      <alignment horizontal="left"/>
    </xf>
    <xf numFmtId="14" fontId="0" fillId="0" borderId="7" xfId="0" applyNumberFormat="1" applyFill="1" applyBorder="1" applyAlignment="1">
      <alignment horizontal="left" wrapText="1"/>
    </xf>
    <xf numFmtId="164" fontId="1" fillId="0" borderId="7" xfId="1" applyFont="1" applyFill="1" applyBorder="1" applyAlignment="1">
      <alignment horizontal="left" wrapText="1"/>
    </xf>
    <xf numFmtId="44" fontId="1" fillId="0" borderId="7" xfId="1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164" fontId="0" fillId="3" borderId="10" xfId="1" applyFont="1" applyFill="1" applyBorder="1" applyAlignment="1">
      <alignment horizontal="left" wrapText="1"/>
    </xf>
    <xf numFmtId="44" fontId="0" fillId="3" borderId="7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left" wrapText="1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44" fontId="0" fillId="3" borderId="0" xfId="1" applyNumberFormat="1" applyFont="1" applyFill="1" applyBorder="1" applyAlignment="1">
      <alignment vertical="center"/>
    </xf>
    <xf numFmtId="14" fontId="0" fillId="0" borderId="0" xfId="0" applyNumberFormat="1" applyBorder="1" applyAlignment="1">
      <alignment horizontal="left" vertical="center"/>
    </xf>
    <xf numFmtId="44" fontId="1" fillId="3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/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Fill="1" applyAlignment="1">
      <alignment horizontal="center" wrapText="1"/>
    </xf>
    <xf numFmtId="44" fontId="0" fillId="0" borderId="0" xfId="0" applyNumberFormat="1" applyFont="1" applyAlignment="1">
      <alignment vertical="center" wrapText="1"/>
    </xf>
    <xf numFmtId="44" fontId="0" fillId="0" borderId="0" xfId="0" applyNumberFormat="1" applyFont="1" applyFill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4" fontId="0" fillId="0" borderId="0" xfId="0" applyNumberFormat="1" applyFont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746125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308100" cy="934677"/>
        </a:xfrm>
        <a:prstGeom prst="rect">
          <a:avLst/>
        </a:prstGeom>
      </xdr:spPr>
    </xdr:pic>
    <xdr:clientData/>
  </xdr:twoCellAnchor>
  <xdr:twoCellAnchor editAs="oneCell">
    <xdr:from>
      <xdr:col>11</xdr:col>
      <xdr:colOff>914400</xdr:colOff>
      <xdr:row>1</xdr:row>
      <xdr:rowOff>38101</xdr:rowOff>
    </xdr:from>
    <xdr:to>
      <xdr:col>14</xdr:col>
      <xdr:colOff>1000126</xdr:colOff>
      <xdr:row>5</xdr:row>
      <xdr:rowOff>28576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228601"/>
          <a:ext cx="3028951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31296</xdr:rowOff>
    </xdr:from>
    <xdr:to>
      <xdr:col>2</xdr:col>
      <xdr:colOff>495300</xdr:colOff>
      <xdr:row>5</xdr:row>
      <xdr:rowOff>47625</xdr:rowOff>
    </xdr:to>
    <xdr:pic>
      <xdr:nvPicPr>
        <xdr:cNvPr id="2" name="Imagen 1" descr="C:\Users\Sr. Reyes\Desktop\LOGO NUEVO SRSM\timbrado_Metropolitano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9050" y="31296"/>
          <a:ext cx="3038475" cy="9688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374650</xdr:colOff>
      <xdr:row>0</xdr:row>
      <xdr:rowOff>101600</xdr:rowOff>
    </xdr:from>
    <xdr:to>
      <xdr:col>8</xdr:col>
      <xdr:colOff>1733550</xdr:colOff>
      <xdr:row>4</xdr:row>
      <xdr:rowOff>177800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9550" y="101600"/>
          <a:ext cx="266382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view="pageBreakPreview" zoomScaleSheetLayoutView="100" workbookViewId="0">
      <pane ySplit="1" topLeftCell="A2" activePane="bottomLeft" state="frozen"/>
      <selection pane="bottomLeft" activeCell="J9" sqref="J9:J38"/>
    </sheetView>
  </sheetViews>
  <sheetFormatPr baseColWidth="10" defaultRowHeight="15" x14ac:dyDescent="0.25"/>
  <cols>
    <col min="1" max="1" width="9" bestFit="1" customWidth="1"/>
    <col min="2" max="2" width="19.140625" bestFit="1" customWidth="1"/>
    <col min="3" max="3" width="31.2851562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6.42578125" customWidth="1"/>
    <col min="11" max="11" width="15.7109375" customWidth="1"/>
    <col min="12" max="12" width="14.85546875" style="37" customWidth="1"/>
    <col min="13" max="13" width="14.5703125" customWidth="1"/>
    <col min="14" max="14" width="14.710937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38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38"/>
      <c r="M3" s="2"/>
      <c r="N3" s="2"/>
      <c r="O3" s="2"/>
    </row>
    <row r="4" spans="1:15" x14ac:dyDescent="0.25">
      <c r="A4" s="1"/>
      <c r="B4" s="2"/>
      <c r="E4" s="1"/>
      <c r="K4" s="2"/>
      <c r="L4" s="38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38"/>
      <c r="M5" s="2"/>
      <c r="N5" s="2"/>
      <c r="O5" s="2"/>
    </row>
    <row r="6" spans="1:15" x14ac:dyDescent="0.25">
      <c r="A6" s="1"/>
      <c r="B6" s="5" t="s">
        <v>6</v>
      </c>
      <c r="C6" s="8">
        <v>2022</v>
      </c>
      <c r="E6" s="5" t="s">
        <v>7</v>
      </c>
      <c r="F6" s="9" t="s">
        <v>143</v>
      </c>
      <c r="J6" s="2"/>
      <c r="K6" s="2"/>
      <c r="L6" s="38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30" customHeight="1" x14ac:dyDescent="0.25">
      <c r="A9" s="25">
        <v>1</v>
      </c>
      <c r="B9" s="18" t="s">
        <v>47</v>
      </c>
      <c r="C9" s="26" t="s">
        <v>48</v>
      </c>
      <c r="D9" s="26" t="s">
        <v>25</v>
      </c>
      <c r="E9" s="15" t="s">
        <v>49</v>
      </c>
      <c r="F9" s="15" t="s">
        <v>116</v>
      </c>
      <c r="G9" s="27" t="s">
        <v>140</v>
      </c>
      <c r="H9" s="31">
        <v>44317</v>
      </c>
      <c r="I9" s="31">
        <v>44682</v>
      </c>
      <c r="J9" s="19">
        <v>31500</v>
      </c>
      <c r="K9" s="19">
        <f t="shared" ref="K9:K38" si="0">J9*2.87%</f>
        <v>904.05</v>
      </c>
      <c r="L9" s="19"/>
      <c r="M9" s="19">
        <f t="shared" ref="M9:M38" si="1">J9*3.04%</f>
        <v>957.6</v>
      </c>
      <c r="N9" s="19"/>
      <c r="O9" s="28">
        <f t="shared" ref="O9:O38" si="2">J9-K9-M9-L9-N9</f>
        <v>29638.350000000002</v>
      </c>
    </row>
    <row r="10" spans="1:15" s="29" customFormat="1" ht="30" customHeight="1" x14ac:dyDescent="0.25">
      <c r="A10" s="25">
        <v>2</v>
      </c>
      <c r="B10" s="26" t="s">
        <v>58</v>
      </c>
      <c r="C10" s="26" t="s">
        <v>59</v>
      </c>
      <c r="D10" s="26" t="s">
        <v>25</v>
      </c>
      <c r="E10" s="15" t="s">
        <v>60</v>
      </c>
      <c r="F10" s="15" t="s">
        <v>118</v>
      </c>
      <c r="G10" s="27" t="s">
        <v>140</v>
      </c>
      <c r="H10" s="31">
        <v>44136</v>
      </c>
      <c r="I10" s="31">
        <v>44501</v>
      </c>
      <c r="J10" s="19">
        <v>45000</v>
      </c>
      <c r="K10" s="19">
        <f t="shared" si="0"/>
        <v>1291.5</v>
      </c>
      <c r="L10" s="19">
        <v>1149.75</v>
      </c>
      <c r="M10" s="19">
        <f t="shared" si="1"/>
        <v>1368</v>
      </c>
      <c r="N10" s="19"/>
      <c r="O10" s="28">
        <f t="shared" si="2"/>
        <v>41190.75</v>
      </c>
    </row>
    <row r="11" spans="1:15" s="29" customFormat="1" ht="30" customHeight="1" x14ac:dyDescent="0.25">
      <c r="A11" s="25">
        <v>3</v>
      </c>
      <c r="B11" s="18" t="s">
        <v>38</v>
      </c>
      <c r="C11" s="26" t="s">
        <v>39</v>
      </c>
      <c r="D11" s="26" t="s">
        <v>25</v>
      </c>
      <c r="E11" s="15" t="s">
        <v>40</v>
      </c>
      <c r="F11" s="15" t="s">
        <v>129</v>
      </c>
      <c r="G11" s="27" t="s">
        <v>140</v>
      </c>
      <c r="H11" s="32">
        <v>44136</v>
      </c>
      <c r="I11" s="32">
        <v>44501</v>
      </c>
      <c r="J11" s="19">
        <v>31500</v>
      </c>
      <c r="K11" s="19">
        <f t="shared" si="0"/>
        <v>904.05</v>
      </c>
      <c r="L11" s="19"/>
      <c r="M11" s="19">
        <f t="shared" si="1"/>
        <v>957.6</v>
      </c>
      <c r="N11" s="19"/>
      <c r="O11" s="28">
        <f t="shared" si="2"/>
        <v>29638.350000000002</v>
      </c>
    </row>
    <row r="12" spans="1:15" s="29" customFormat="1" ht="30" customHeight="1" x14ac:dyDescent="0.25">
      <c r="A12" s="25">
        <v>4</v>
      </c>
      <c r="B12" s="26" t="s">
        <v>92</v>
      </c>
      <c r="C12" s="26" t="s">
        <v>93</v>
      </c>
      <c r="D12" s="26" t="s">
        <v>25</v>
      </c>
      <c r="E12" s="15" t="s">
        <v>94</v>
      </c>
      <c r="F12" s="15" t="s">
        <v>126</v>
      </c>
      <c r="G12" s="27" t="s">
        <v>141</v>
      </c>
      <c r="H12" s="31">
        <v>44291</v>
      </c>
      <c r="I12" s="31">
        <v>44656</v>
      </c>
      <c r="J12" s="19">
        <v>30000</v>
      </c>
      <c r="K12" s="19">
        <f t="shared" si="0"/>
        <v>861</v>
      </c>
      <c r="L12" s="19"/>
      <c r="M12" s="19">
        <f t="shared" si="1"/>
        <v>912</v>
      </c>
      <c r="N12" s="19"/>
      <c r="O12" s="28">
        <f t="shared" si="2"/>
        <v>28227</v>
      </c>
    </row>
    <row r="13" spans="1:15" s="29" customFormat="1" ht="30" customHeight="1" x14ac:dyDescent="0.25">
      <c r="A13" s="25">
        <v>5</v>
      </c>
      <c r="B13" s="26" t="s">
        <v>103</v>
      </c>
      <c r="C13" s="26" t="s">
        <v>104</v>
      </c>
      <c r="D13" s="26" t="s">
        <v>25</v>
      </c>
      <c r="E13" s="15" t="s">
        <v>105</v>
      </c>
      <c r="F13" s="15" t="s">
        <v>127</v>
      </c>
      <c r="G13" s="27" t="s">
        <v>141</v>
      </c>
      <c r="H13" s="33">
        <v>44348</v>
      </c>
      <c r="I13" s="33">
        <v>44713</v>
      </c>
      <c r="J13" s="19">
        <v>30000</v>
      </c>
      <c r="K13" s="19">
        <f t="shared" si="0"/>
        <v>861</v>
      </c>
      <c r="L13" s="19"/>
      <c r="M13" s="19">
        <f t="shared" si="1"/>
        <v>912</v>
      </c>
      <c r="N13" s="19"/>
      <c r="O13" s="28">
        <f t="shared" si="2"/>
        <v>28227</v>
      </c>
    </row>
    <row r="14" spans="1:15" s="29" customFormat="1" ht="30" customHeight="1" x14ac:dyDescent="0.25">
      <c r="A14" s="25">
        <v>6</v>
      </c>
      <c r="B14" s="26" t="s">
        <v>41</v>
      </c>
      <c r="C14" s="26" t="s">
        <v>42</v>
      </c>
      <c r="D14" s="26" t="s">
        <v>25</v>
      </c>
      <c r="E14" s="15" t="s">
        <v>43</v>
      </c>
      <c r="F14" s="15" t="s">
        <v>114</v>
      </c>
      <c r="G14" s="27" t="s">
        <v>139</v>
      </c>
      <c r="H14" s="32">
        <v>44136</v>
      </c>
      <c r="I14" s="32">
        <v>44501</v>
      </c>
      <c r="J14" s="19">
        <v>31500</v>
      </c>
      <c r="K14" s="19">
        <f t="shared" si="0"/>
        <v>904.05</v>
      </c>
      <c r="L14" s="19"/>
      <c r="M14" s="19">
        <f t="shared" si="1"/>
        <v>957.6</v>
      </c>
      <c r="N14" s="19">
        <v>1512.45</v>
      </c>
      <c r="O14" s="28">
        <f t="shared" si="2"/>
        <v>28125.9</v>
      </c>
    </row>
    <row r="15" spans="1:15" s="29" customFormat="1" ht="30" customHeight="1" x14ac:dyDescent="0.25">
      <c r="A15" s="25">
        <v>7</v>
      </c>
      <c r="B15" s="15" t="s">
        <v>83</v>
      </c>
      <c r="C15" s="26" t="s">
        <v>84</v>
      </c>
      <c r="D15" s="26" t="s">
        <v>32</v>
      </c>
      <c r="E15" s="15" t="s">
        <v>85</v>
      </c>
      <c r="F15" s="15" t="s">
        <v>122</v>
      </c>
      <c r="G15" s="27" t="s">
        <v>132</v>
      </c>
      <c r="H15" s="33">
        <v>44291</v>
      </c>
      <c r="I15" s="33">
        <v>44656</v>
      </c>
      <c r="J15" s="19">
        <v>37000</v>
      </c>
      <c r="K15" s="19">
        <f t="shared" si="0"/>
        <v>1061.9000000000001</v>
      </c>
      <c r="L15" s="19">
        <v>17.25</v>
      </c>
      <c r="M15" s="19">
        <f t="shared" si="1"/>
        <v>1124.8</v>
      </c>
      <c r="N15" s="19"/>
      <c r="O15" s="28">
        <f t="shared" si="2"/>
        <v>34796.049999999996</v>
      </c>
    </row>
    <row r="16" spans="1:15" s="29" customFormat="1" ht="30" customHeight="1" x14ac:dyDescent="0.25">
      <c r="A16" s="25">
        <v>8</v>
      </c>
      <c r="B16" s="15" t="s">
        <v>86</v>
      </c>
      <c r="C16" s="26" t="s">
        <v>87</v>
      </c>
      <c r="D16" s="26" t="s">
        <v>25</v>
      </c>
      <c r="E16" s="15" t="s">
        <v>88</v>
      </c>
      <c r="F16" s="15" t="s">
        <v>122</v>
      </c>
      <c r="G16" s="27" t="s">
        <v>132</v>
      </c>
      <c r="H16" s="33">
        <v>44291</v>
      </c>
      <c r="I16" s="33">
        <v>44656</v>
      </c>
      <c r="J16" s="19">
        <v>27000</v>
      </c>
      <c r="K16" s="19">
        <f t="shared" si="0"/>
        <v>774.9</v>
      </c>
      <c r="L16" s="19"/>
      <c r="M16" s="19">
        <f t="shared" si="1"/>
        <v>820.8</v>
      </c>
      <c r="N16" s="19">
        <v>1512.45</v>
      </c>
      <c r="O16" s="28">
        <f t="shared" si="2"/>
        <v>23891.85</v>
      </c>
    </row>
    <row r="17" spans="1:15" s="29" customFormat="1" ht="30" customHeight="1" x14ac:dyDescent="0.25">
      <c r="A17" s="25">
        <v>9</v>
      </c>
      <c r="B17" s="26" t="s">
        <v>80</v>
      </c>
      <c r="C17" s="26" t="s">
        <v>81</v>
      </c>
      <c r="D17" s="26" t="s">
        <v>25</v>
      </c>
      <c r="E17" s="15" t="s">
        <v>82</v>
      </c>
      <c r="F17" s="15" t="s">
        <v>124</v>
      </c>
      <c r="G17" s="27" t="s">
        <v>139</v>
      </c>
      <c r="H17" s="31">
        <v>44260</v>
      </c>
      <c r="I17" s="31">
        <v>44625</v>
      </c>
      <c r="J17" s="19">
        <v>16500</v>
      </c>
      <c r="K17" s="19">
        <f t="shared" si="0"/>
        <v>473.55</v>
      </c>
      <c r="L17" s="19"/>
      <c r="M17" s="19">
        <f t="shared" si="1"/>
        <v>501.6</v>
      </c>
      <c r="N17" s="19"/>
      <c r="O17" s="28">
        <f t="shared" si="2"/>
        <v>15524.85</v>
      </c>
    </row>
    <row r="18" spans="1:15" s="29" customFormat="1" ht="30" customHeight="1" x14ac:dyDescent="0.25">
      <c r="A18" s="25">
        <v>10</v>
      </c>
      <c r="B18" s="26" t="s">
        <v>64</v>
      </c>
      <c r="C18" s="26" t="s">
        <v>65</v>
      </c>
      <c r="D18" s="26" t="s">
        <v>25</v>
      </c>
      <c r="E18" s="15" t="s">
        <v>66</v>
      </c>
      <c r="F18" s="15" t="s">
        <v>120</v>
      </c>
      <c r="G18" s="27" t="s">
        <v>132</v>
      </c>
      <c r="H18" s="32">
        <v>44136</v>
      </c>
      <c r="I18" s="32">
        <v>44501</v>
      </c>
      <c r="J18" s="19">
        <v>18000</v>
      </c>
      <c r="K18" s="19">
        <f t="shared" si="0"/>
        <v>516.6</v>
      </c>
      <c r="L18" s="19"/>
      <c r="M18" s="19">
        <f t="shared" si="1"/>
        <v>547.20000000000005</v>
      </c>
      <c r="N18" s="19">
        <v>1512.45</v>
      </c>
      <c r="O18" s="28">
        <f t="shared" si="2"/>
        <v>15423.75</v>
      </c>
    </row>
    <row r="19" spans="1:15" s="29" customFormat="1" ht="30" customHeight="1" x14ac:dyDescent="0.25">
      <c r="A19" s="25">
        <v>11</v>
      </c>
      <c r="B19" s="26" t="s">
        <v>70</v>
      </c>
      <c r="C19" s="26" t="s">
        <v>71</v>
      </c>
      <c r="D19" s="26" t="s">
        <v>25</v>
      </c>
      <c r="E19" s="15" t="s">
        <v>72</v>
      </c>
      <c r="F19" s="15" t="s">
        <v>122</v>
      </c>
      <c r="G19" s="27" t="s">
        <v>132</v>
      </c>
      <c r="H19" s="33">
        <v>44201</v>
      </c>
      <c r="I19" s="33">
        <v>44566</v>
      </c>
      <c r="J19" s="19">
        <v>16500</v>
      </c>
      <c r="K19" s="19">
        <f t="shared" si="0"/>
        <v>473.55</v>
      </c>
      <c r="L19" s="19"/>
      <c r="M19" s="19">
        <f t="shared" si="1"/>
        <v>501.6</v>
      </c>
      <c r="N19" s="19"/>
      <c r="O19" s="28">
        <f t="shared" si="2"/>
        <v>15524.85</v>
      </c>
    </row>
    <row r="20" spans="1:15" s="29" customFormat="1" ht="30" customHeight="1" x14ac:dyDescent="0.25">
      <c r="A20" s="25">
        <v>12</v>
      </c>
      <c r="B20" s="26" t="s">
        <v>73</v>
      </c>
      <c r="C20" s="26" t="s">
        <v>109</v>
      </c>
      <c r="D20" s="26" t="s">
        <v>25</v>
      </c>
      <c r="E20" s="15" t="s">
        <v>72</v>
      </c>
      <c r="F20" s="15" t="s">
        <v>122</v>
      </c>
      <c r="G20" s="27" t="s">
        <v>132</v>
      </c>
      <c r="H20" s="33">
        <v>44256</v>
      </c>
      <c r="I20" s="33">
        <v>44621</v>
      </c>
      <c r="J20" s="19">
        <v>16500</v>
      </c>
      <c r="K20" s="19">
        <f t="shared" si="0"/>
        <v>473.55</v>
      </c>
      <c r="L20" s="19"/>
      <c r="M20" s="19">
        <f t="shared" si="1"/>
        <v>501.6</v>
      </c>
      <c r="N20" s="19"/>
      <c r="O20" s="28">
        <f t="shared" si="2"/>
        <v>15524.85</v>
      </c>
    </row>
    <row r="21" spans="1:15" s="29" customFormat="1" ht="30" customHeight="1" x14ac:dyDescent="0.25">
      <c r="A21" s="25">
        <v>13</v>
      </c>
      <c r="B21" s="26" t="s">
        <v>74</v>
      </c>
      <c r="C21" s="26" t="s">
        <v>75</v>
      </c>
      <c r="D21" s="26" t="s">
        <v>32</v>
      </c>
      <c r="E21" s="15" t="s">
        <v>76</v>
      </c>
      <c r="F21" s="15" t="s">
        <v>112</v>
      </c>
      <c r="G21" s="27" t="s">
        <v>139</v>
      </c>
      <c r="H21" s="34">
        <v>44257</v>
      </c>
      <c r="I21" s="34">
        <v>44622</v>
      </c>
      <c r="J21" s="19">
        <v>16500</v>
      </c>
      <c r="K21" s="19">
        <f t="shared" si="0"/>
        <v>473.55</v>
      </c>
      <c r="L21" s="19"/>
      <c r="M21" s="19">
        <f t="shared" si="1"/>
        <v>501.6</v>
      </c>
      <c r="N21" s="19"/>
      <c r="O21" s="28">
        <f t="shared" si="2"/>
        <v>15524.85</v>
      </c>
    </row>
    <row r="22" spans="1:15" s="29" customFormat="1" ht="30" customHeight="1" x14ac:dyDescent="0.25">
      <c r="A22" s="25">
        <v>14</v>
      </c>
      <c r="B22" s="26" t="s">
        <v>89</v>
      </c>
      <c r="C22" s="26" t="s">
        <v>90</v>
      </c>
      <c r="D22" s="26" t="s">
        <v>25</v>
      </c>
      <c r="E22" s="15" t="s">
        <v>91</v>
      </c>
      <c r="F22" s="15" t="s">
        <v>125</v>
      </c>
      <c r="G22" s="27" t="s">
        <v>131</v>
      </c>
      <c r="H22" s="31">
        <v>44291</v>
      </c>
      <c r="I22" s="31">
        <v>44656</v>
      </c>
      <c r="J22" s="19">
        <v>14500</v>
      </c>
      <c r="K22" s="19">
        <f t="shared" si="0"/>
        <v>416.15</v>
      </c>
      <c r="L22" s="19"/>
      <c r="M22" s="19">
        <f t="shared" si="1"/>
        <v>440.8</v>
      </c>
      <c r="N22" s="19"/>
      <c r="O22" s="28">
        <f t="shared" si="2"/>
        <v>13643.050000000001</v>
      </c>
    </row>
    <row r="23" spans="1:15" s="29" customFormat="1" ht="30" customHeight="1" x14ac:dyDescent="0.25">
      <c r="A23" s="25">
        <v>15</v>
      </c>
      <c r="B23" s="15" t="s">
        <v>106</v>
      </c>
      <c r="C23" s="26" t="s">
        <v>107</v>
      </c>
      <c r="D23" s="26" t="s">
        <v>25</v>
      </c>
      <c r="E23" s="15" t="s">
        <v>108</v>
      </c>
      <c r="F23" s="15" t="s">
        <v>128</v>
      </c>
      <c r="G23" s="27" t="s">
        <v>132</v>
      </c>
      <c r="H23" s="35">
        <v>44348</v>
      </c>
      <c r="I23" s="35">
        <v>44713</v>
      </c>
      <c r="J23" s="19">
        <v>16962.099999999999</v>
      </c>
      <c r="K23" s="19">
        <f t="shared" si="0"/>
        <v>486.81226999999996</v>
      </c>
      <c r="L23" s="19"/>
      <c r="M23" s="19">
        <f t="shared" si="1"/>
        <v>515.64783999999997</v>
      </c>
      <c r="N23" s="19"/>
      <c r="O23" s="28">
        <f t="shared" si="2"/>
        <v>15959.63989</v>
      </c>
    </row>
    <row r="24" spans="1:15" s="29" customFormat="1" ht="30" customHeight="1" x14ac:dyDescent="0.25">
      <c r="A24" s="25">
        <v>16</v>
      </c>
      <c r="B24" s="30" t="s">
        <v>33</v>
      </c>
      <c r="C24" s="26" t="s">
        <v>34</v>
      </c>
      <c r="D24" s="26" t="s">
        <v>32</v>
      </c>
      <c r="E24" s="15" t="s">
        <v>35</v>
      </c>
      <c r="F24" s="15" t="s">
        <v>113</v>
      </c>
      <c r="G24" s="27" t="s">
        <v>132</v>
      </c>
      <c r="H24" s="35">
        <v>44136</v>
      </c>
      <c r="I24" s="35">
        <v>44501</v>
      </c>
      <c r="J24" s="19">
        <v>10000</v>
      </c>
      <c r="K24" s="19">
        <f t="shared" si="0"/>
        <v>287</v>
      </c>
      <c r="L24" s="19"/>
      <c r="M24" s="19">
        <f t="shared" si="1"/>
        <v>304</v>
      </c>
      <c r="N24" s="19"/>
      <c r="O24" s="28">
        <f t="shared" si="2"/>
        <v>9409</v>
      </c>
    </row>
    <row r="25" spans="1:15" s="29" customFormat="1" ht="30" customHeight="1" x14ac:dyDescent="0.25">
      <c r="A25" s="25">
        <v>17</v>
      </c>
      <c r="B25" s="26" t="s">
        <v>100</v>
      </c>
      <c r="C25" s="26" t="s">
        <v>101</v>
      </c>
      <c r="D25" s="26" t="s">
        <v>32</v>
      </c>
      <c r="E25" s="15" t="s">
        <v>102</v>
      </c>
      <c r="F25" s="15" t="s">
        <v>117</v>
      </c>
      <c r="G25" s="27" t="s">
        <v>130</v>
      </c>
      <c r="H25" s="31">
        <v>44321</v>
      </c>
      <c r="I25" s="31">
        <v>44686</v>
      </c>
      <c r="J25" s="19">
        <v>13287.89</v>
      </c>
      <c r="K25" s="19">
        <f t="shared" si="0"/>
        <v>381.36244299999998</v>
      </c>
      <c r="L25" s="19"/>
      <c r="M25" s="19">
        <f t="shared" si="1"/>
        <v>403.95185599999996</v>
      </c>
      <c r="N25" s="19"/>
      <c r="O25" s="28">
        <f t="shared" si="2"/>
        <v>12502.575701</v>
      </c>
    </row>
    <row r="26" spans="1:15" s="29" customFormat="1" ht="30" customHeight="1" x14ac:dyDescent="0.25">
      <c r="A26" s="25">
        <v>18</v>
      </c>
      <c r="B26" s="26" t="s">
        <v>95</v>
      </c>
      <c r="C26" s="26" t="s">
        <v>96</v>
      </c>
      <c r="D26" s="26" t="s">
        <v>32</v>
      </c>
      <c r="E26" s="15" t="s">
        <v>57</v>
      </c>
      <c r="F26" s="15" t="s">
        <v>117</v>
      </c>
      <c r="G26" s="27" t="s">
        <v>130</v>
      </c>
      <c r="H26" s="31">
        <v>44319</v>
      </c>
      <c r="I26" s="31">
        <v>44319</v>
      </c>
      <c r="J26" s="36">
        <v>10000</v>
      </c>
      <c r="K26" s="19">
        <f t="shared" si="0"/>
        <v>287</v>
      </c>
      <c r="L26" s="19"/>
      <c r="M26" s="19">
        <f t="shared" si="1"/>
        <v>304</v>
      </c>
      <c r="N26" s="19"/>
      <c r="O26" s="28">
        <f t="shared" si="2"/>
        <v>9409</v>
      </c>
    </row>
    <row r="27" spans="1:15" s="29" customFormat="1" ht="30" customHeight="1" x14ac:dyDescent="0.25">
      <c r="A27" s="25">
        <v>19</v>
      </c>
      <c r="B27" s="26" t="s">
        <v>44</v>
      </c>
      <c r="C27" s="26" t="s">
        <v>45</v>
      </c>
      <c r="D27" s="26" t="s">
        <v>25</v>
      </c>
      <c r="E27" s="15" t="s">
        <v>46</v>
      </c>
      <c r="F27" s="15" t="s">
        <v>115</v>
      </c>
      <c r="G27" s="27" t="s">
        <v>140</v>
      </c>
      <c r="H27" s="32">
        <v>44136</v>
      </c>
      <c r="I27" s="32">
        <v>44501</v>
      </c>
      <c r="J27" s="36">
        <v>40530.1</v>
      </c>
      <c r="K27" s="19">
        <f t="shared" si="0"/>
        <v>1163.21387</v>
      </c>
      <c r="L27" s="19">
        <v>519.75</v>
      </c>
      <c r="M27" s="19">
        <f t="shared" si="1"/>
        <v>1232.1150399999999</v>
      </c>
      <c r="N27" s="19"/>
      <c r="O27" s="28">
        <f t="shared" si="2"/>
        <v>37615.021090000002</v>
      </c>
    </row>
    <row r="28" spans="1:15" s="29" customFormat="1" ht="30" customHeight="1" x14ac:dyDescent="0.25">
      <c r="A28" s="25">
        <v>20</v>
      </c>
      <c r="B28" s="18" t="s">
        <v>50</v>
      </c>
      <c r="C28" s="26" t="s">
        <v>51</v>
      </c>
      <c r="D28" s="26" t="s">
        <v>25</v>
      </c>
      <c r="E28" s="15" t="s">
        <v>52</v>
      </c>
      <c r="F28" s="15" t="s">
        <v>115</v>
      </c>
      <c r="G28" s="27" t="s">
        <v>140</v>
      </c>
      <c r="H28" s="32">
        <v>44136</v>
      </c>
      <c r="I28" s="32">
        <v>44501</v>
      </c>
      <c r="J28" s="19">
        <v>13200</v>
      </c>
      <c r="K28" s="19">
        <f t="shared" si="0"/>
        <v>378.84</v>
      </c>
      <c r="L28" s="19"/>
      <c r="M28" s="19">
        <f t="shared" si="1"/>
        <v>401.28</v>
      </c>
      <c r="N28" s="19"/>
      <c r="O28" s="28">
        <f t="shared" si="2"/>
        <v>12419.88</v>
      </c>
    </row>
    <row r="29" spans="1:15" s="29" customFormat="1" ht="30" customHeight="1" x14ac:dyDescent="0.25">
      <c r="A29" s="25">
        <v>21</v>
      </c>
      <c r="B29" s="18" t="s">
        <v>36</v>
      </c>
      <c r="C29" s="26" t="s">
        <v>28</v>
      </c>
      <c r="D29" s="26" t="s">
        <v>25</v>
      </c>
      <c r="E29" s="15" t="s">
        <v>37</v>
      </c>
      <c r="F29" s="15" t="s">
        <v>111</v>
      </c>
      <c r="G29" s="27" t="s">
        <v>140</v>
      </c>
      <c r="H29" s="32">
        <v>44136</v>
      </c>
      <c r="I29" s="32">
        <v>44501</v>
      </c>
      <c r="J29" s="19">
        <v>29400</v>
      </c>
      <c r="K29" s="19">
        <f t="shared" si="0"/>
        <v>843.78</v>
      </c>
      <c r="L29" s="19"/>
      <c r="M29" s="19">
        <f t="shared" si="1"/>
        <v>893.76</v>
      </c>
      <c r="N29" s="19"/>
      <c r="O29" s="28">
        <f t="shared" si="2"/>
        <v>27662.460000000003</v>
      </c>
    </row>
    <row r="30" spans="1:15" s="29" customFormat="1" ht="30" customHeight="1" x14ac:dyDescent="0.25">
      <c r="A30" s="25">
        <v>22</v>
      </c>
      <c r="B30" s="16" t="s">
        <v>29</v>
      </c>
      <c r="C30" s="26" t="s">
        <v>30</v>
      </c>
      <c r="D30" s="26" t="s">
        <v>25</v>
      </c>
      <c r="E30" s="17" t="s">
        <v>31</v>
      </c>
      <c r="F30" s="15" t="s">
        <v>111</v>
      </c>
      <c r="G30" s="27" t="s">
        <v>140</v>
      </c>
      <c r="H30" s="32">
        <v>44136</v>
      </c>
      <c r="I30" s="32">
        <v>44501</v>
      </c>
      <c r="J30" s="36">
        <v>22000</v>
      </c>
      <c r="K30" s="19">
        <f t="shared" si="0"/>
        <v>631.4</v>
      </c>
      <c r="L30" s="19"/>
      <c r="M30" s="19">
        <f t="shared" si="1"/>
        <v>668.8</v>
      </c>
      <c r="N30" s="19"/>
      <c r="O30" s="28">
        <f t="shared" si="2"/>
        <v>20699.8</v>
      </c>
    </row>
    <row r="31" spans="1:15" s="29" customFormat="1" ht="30" customHeight="1" x14ac:dyDescent="0.25">
      <c r="A31" s="25">
        <v>23</v>
      </c>
      <c r="B31" s="18" t="s">
        <v>27</v>
      </c>
      <c r="C31" s="26" t="s">
        <v>28</v>
      </c>
      <c r="D31" s="26" t="s">
        <v>25</v>
      </c>
      <c r="E31" s="15" t="s">
        <v>26</v>
      </c>
      <c r="F31" s="15" t="s">
        <v>110</v>
      </c>
      <c r="G31" s="27" t="s">
        <v>140</v>
      </c>
      <c r="H31" s="32">
        <v>44136</v>
      </c>
      <c r="I31" s="32">
        <v>44501</v>
      </c>
      <c r="J31" s="19">
        <v>46000</v>
      </c>
      <c r="K31" s="19">
        <f t="shared" si="0"/>
        <v>1320.2</v>
      </c>
      <c r="L31" s="19">
        <v>1292.25</v>
      </c>
      <c r="M31" s="19">
        <f t="shared" si="1"/>
        <v>1398.4</v>
      </c>
      <c r="N31" s="19"/>
      <c r="O31" s="28">
        <f t="shared" si="2"/>
        <v>41989.15</v>
      </c>
    </row>
    <row r="32" spans="1:15" s="29" customFormat="1" ht="30" customHeight="1" x14ac:dyDescent="0.25">
      <c r="A32" s="25">
        <v>24</v>
      </c>
      <c r="B32" s="26" t="s">
        <v>53</v>
      </c>
      <c r="C32" s="26" t="s">
        <v>54</v>
      </c>
      <c r="D32" s="26" t="s">
        <v>25</v>
      </c>
      <c r="E32" s="15" t="s">
        <v>26</v>
      </c>
      <c r="F32" s="15" t="s">
        <v>110</v>
      </c>
      <c r="G32" s="27" t="s">
        <v>140</v>
      </c>
      <c r="H32" s="32">
        <v>44348</v>
      </c>
      <c r="I32" s="32">
        <v>44713</v>
      </c>
      <c r="J32" s="19">
        <v>46000</v>
      </c>
      <c r="K32" s="19">
        <f t="shared" si="0"/>
        <v>1320.2</v>
      </c>
      <c r="L32" s="19">
        <v>1292.25</v>
      </c>
      <c r="M32" s="19">
        <f t="shared" si="1"/>
        <v>1398.4</v>
      </c>
      <c r="N32" s="19"/>
      <c r="O32" s="28">
        <f t="shared" si="2"/>
        <v>41989.15</v>
      </c>
    </row>
    <row r="33" spans="1:15" s="29" customFormat="1" ht="30" customHeight="1" x14ac:dyDescent="0.25">
      <c r="A33" s="25">
        <v>25</v>
      </c>
      <c r="B33" s="26" t="s">
        <v>55</v>
      </c>
      <c r="C33" s="26" t="s">
        <v>56</v>
      </c>
      <c r="D33" s="26" t="s">
        <v>25</v>
      </c>
      <c r="E33" s="15" t="s">
        <v>26</v>
      </c>
      <c r="F33" s="15" t="s">
        <v>110</v>
      </c>
      <c r="G33" s="27" t="s">
        <v>140</v>
      </c>
      <c r="H33" s="32">
        <v>44348</v>
      </c>
      <c r="I33" s="32">
        <v>44713</v>
      </c>
      <c r="J33" s="19">
        <v>46000</v>
      </c>
      <c r="K33" s="19">
        <f t="shared" si="0"/>
        <v>1320.2</v>
      </c>
      <c r="L33" s="19">
        <v>1292.25</v>
      </c>
      <c r="M33" s="19">
        <f t="shared" si="1"/>
        <v>1398.4</v>
      </c>
      <c r="N33" s="19"/>
      <c r="O33" s="28">
        <f t="shared" si="2"/>
        <v>41989.15</v>
      </c>
    </row>
    <row r="34" spans="1:15" s="29" customFormat="1" ht="30" customHeight="1" x14ac:dyDescent="0.25">
      <c r="A34" s="25">
        <v>26</v>
      </c>
      <c r="B34" s="14" t="s">
        <v>23</v>
      </c>
      <c r="C34" s="26" t="s">
        <v>24</v>
      </c>
      <c r="D34" s="26" t="s">
        <v>25</v>
      </c>
      <c r="E34" s="15" t="s">
        <v>26</v>
      </c>
      <c r="F34" s="15" t="s">
        <v>110</v>
      </c>
      <c r="G34" s="27" t="s">
        <v>140</v>
      </c>
      <c r="H34" s="32">
        <v>44136</v>
      </c>
      <c r="I34" s="32">
        <v>44501</v>
      </c>
      <c r="J34" s="19">
        <v>46000</v>
      </c>
      <c r="K34" s="19">
        <f t="shared" si="0"/>
        <v>1320.2</v>
      </c>
      <c r="L34" s="19">
        <v>1292.25</v>
      </c>
      <c r="M34" s="19">
        <f t="shared" si="1"/>
        <v>1398.4</v>
      </c>
      <c r="N34" s="19"/>
      <c r="O34" s="28">
        <f t="shared" si="2"/>
        <v>41989.15</v>
      </c>
    </row>
    <row r="35" spans="1:15" s="29" customFormat="1" ht="30" customHeight="1" x14ac:dyDescent="0.25">
      <c r="A35" s="25">
        <v>27</v>
      </c>
      <c r="B35" s="26" t="s">
        <v>97</v>
      </c>
      <c r="C35" s="26" t="s">
        <v>98</v>
      </c>
      <c r="D35" s="26" t="s">
        <v>32</v>
      </c>
      <c r="E35" s="15" t="s">
        <v>99</v>
      </c>
      <c r="F35" s="15" t="s">
        <v>123</v>
      </c>
      <c r="G35" s="27" t="s">
        <v>140</v>
      </c>
      <c r="H35" s="33">
        <v>44319</v>
      </c>
      <c r="I35" s="33">
        <v>44684</v>
      </c>
      <c r="J35" s="19">
        <v>69663.100000000006</v>
      </c>
      <c r="K35" s="19">
        <f t="shared" si="0"/>
        <v>1999.3309700000002</v>
      </c>
      <c r="L35" s="19">
        <v>5325.85</v>
      </c>
      <c r="M35" s="19">
        <f t="shared" si="1"/>
        <v>2117.7582400000001</v>
      </c>
      <c r="N35" s="19"/>
      <c r="O35" s="28">
        <f t="shared" si="2"/>
        <v>60220.160790000016</v>
      </c>
    </row>
    <row r="36" spans="1:15" s="29" customFormat="1" ht="30" customHeight="1" x14ac:dyDescent="0.25">
      <c r="A36" s="25">
        <v>28</v>
      </c>
      <c r="B36" s="26" t="s">
        <v>67</v>
      </c>
      <c r="C36" s="26" t="s">
        <v>68</v>
      </c>
      <c r="D36" s="26" t="s">
        <v>32</v>
      </c>
      <c r="E36" s="15" t="s">
        <v>69</v>
      </c>
      <c r="F36" s="15" t="s">
        <v>121</v>
      </c>
      <c r="G36" s="27" t="s">
        <v>140</v>
      </c>
      <c r="H36" s="35">
        <v>44136</v>
      </c>
      <c r="I36" s="35">
        <v>44501</v>
      </c>
      <c r="J36" s="19">
        <v>69663.100000000006</v>
      </c>
      <c r="K36" s="19">
        <f t="shared" si="0"/>
        <v>1999.3309700000002</v>
      </c>
      <c r="L36" s="19">
        <v>5325.85</v>
      </c>
      <c r="M36" s="19">
        <f t="shared" si="1"/>
        <v>2117.7582400000001</v>
      </c>
      <c r="N36" s="19"/>
      <c r="O36" s="28">
        <f t="shared" si="2"/>
        <v>60220.160790000016</v>
      </c>
    </row>
    <row r="37" spans="1:15" s="29" customFormat="1" ht="30" customHeight="1" x14ac:dyDescent="0.25">
      <c r="A37" s="25">
        <v>29</v>
      </c>
      <c r="B37" s="26" t="s">
        <v>61</v>
      </c>
      <c r="C37" s="26" t="s">
        <v>62</v>
      </c>
      <c r="D37" s="26" t="s">
        <v>25</v>
      </c>
      <c r="E37" s="15" t="s">
        <v>63</v>
      </c>
      <c r="F37" s="15" t="s">
        <v>119</v>
      </c>
      <c r="G37" s="27" t="s">
        <v>140</v>
      </c>
      <c r="H37" s="32">
        <v>44136</v>
      </c>
      <c r="I37" s="32">
        <v>44501</v>
      </c>
      <c r="J37" s="19">
        <v>69663.100000000006</v>
      </c>
      <c r="K37" s="19">
        <f t="shared" si="0"/>
        <v>1999.3309700000002</v>
      </c>
      <c r="L37" s="19">
        <v>5325.85</v>
      </c>
      <c r="M37" s="19">
        <f t="shared" si="1"/>
        <v>2117.7582400000001</v>
      </c>
      <c r="N37" s="19"/>
      <c r="O37" s="28">
        <f t="shared" si="2"/>
        <v>60220.160790000016</v>
      </c>
    </row>
    <row r="38" spans="1:15" s="29" customFormat="1" ht="30" customHeight="1" x14ac:dyDescent="0.25">
      <c r="A38" s="25">
        <v>30</v>
      </c>
      <c r="B38" s="26" t="s">
        <v>77</v>
      </c>
      <c r="C38" s="26" t="s">
        <v>78</v>
      </c>
      <c r="D38" s="26" t="s">
        <v>25</v>
      </c>
      <c r="E38" s="15" t="s">
        <v>79</v>
      </c>
      <c r="F38" s="15" t="s">
        <v>123</v>
      </c>
      <c r="G38" s="27" t="s">
        <v>140</v>
      </c>
      <c r="H38" s="33">
        <v>44291</v>
      </c>
      <c r="I38" s="33">
        <v>44656</v>
      </c>
      <c r="J38" s="19">
        <v>69663.100000000006</v>
      </c>
      <c r="K38" s="19">
        <f t="shared" si="0"/>
        <v>1999.3309700000002</v>
      </c>
      <c r="L38" s="19">
        <v>5325.85</v>
      </c>
      <c r="M38" s="19">
        <f t="shared" si="1"/>
        <v>2117.7582400000001</v>
      </c>
      <c r="N38" s="19"/>
      <c r="O38" s="28">
        <f t="shared" si="2"/>
        <v>60220.160790000016</v>
      </c>
    </row>
    <row r="39" spans="1:15" s="4" customFormat="1" x14ac:dyDescent="0.25">
      <c r="H39" s="42" t="s">
        <v>142</v>
      </c>
      <c r="I39" s="42"/>
      <c r="J39" s="20">
        <f>SUM(J9:J38)</f>
        <v>980032.48999999987</v>
      </c>
      <c r="K39" s="20">
        <f>SUM(K9:K38)</f>
        <v>28126.932462999997</v>
      </c>
      <c r="L39" s="39">
        <f t="shared" ref="L39:O39" si="3">SUM(L9:L38)</f>
        <v>28159.15</v>
      </c>
      <c r="M39" s="20">
        <f t="shared" si="3"/>
        <v>29792.987696000004</v>
      </c>
      <c r="N39" s="21">
        <f t="shared" si="3"/>
        <v>4537.3500000000004</v>
      </c>
      <c r="O39" s="20">
        <f t="shared" si="3"/>
        <v>889416.0698409999</v>
      </c>
    </row>
    <row r="41" spans="1:15" x14ac:dyDescent="0.25">
      <c r="O41" s="22"/>
    </row>
    <row r="42" spans="1:15" x14ac:dyDescent="0.25">
      <c r="L42" s="40"/>
    </row>
    <row r="43" spans="1:15" x14ac:dyDescent="0.25">
      <c r="M43" s="22"/>
    </row>
    <row r="44" spans="1:15" x14ac:dyDescent="0.25">
      <c r="M44" s="22"/>
    </row>
    <row r="47" spans="1:15" x14ac:dyDescent="0.25">
      <c r="C47" s="41" t="s">
        <v>133</v>
      </c>
      <c r="D47" s="41"/>
      <c r="F47" s="41" t="s">
        <v>135</v>
      </c>
      <c r="G47" s="41"/>
      <c r="H47" s="41"/>
      <c r="K47" s="41" t="s">
        <v>137</v>
      </c>
      <c r="L47" s="41"/>
      <c r="M47" s="41"/>
    </row>
    <row r="48" spans="1:15" x14ac:dyDescent="0.25">
      <c r="C48" s="41" t="s">
        <v>134</v>
      </c>
      <c r="D48" s="41"/>
      <c r="F48" s="41" t="s">
        <v>136</v>
      </c>
      <c r="G48" s="41"/>
      <c r="H48" s="41"/>
      <c r="K48" s="41" t="s">
        <v>138</v>
      </c>
      <c r="L48" s="41"/>
      <c r="M48" s="41"/>
    </row>
  </sheetData>
  <mergeCells count="7">
    <mergeCell ref="K47:M47"/>
    <mergeCell ref="K48:M48"/>
    <mergeCell ref="H39:I39"/>
    <mergeCell ref="C47:D47"/>
    <mergeCell ref="C48:D48"/>
    <mergeCell ref="F47:H47"/>
    <mergeCell ref="F48:H48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38">
      <formula1>Sexos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B19" sqref="B19"/>
    </sheetView>
  </sheetViews>
  <sheetFormatPr baseColWidth="10" defaultRowHeight="15" x14ac:dyDescent="0.25"/>
  <cols>
    <col min="1" max="1" width="17.5703125" customWidth="1"/>
    <col min="2" max="2" width="20.85546875" customWidth="1"/>
    <col min="3" max="3" width="24.85546875" customWidth="1"/>
    <col min="4" max="4" width="21" customWidth="1"/>
    <col min="5" max="5" width="13.28515625" customWidth="1"/>
    <col min="6" max="6" width="18" customWidth="1"/>
    <col min="7" max="7" width="15.28515625" customWidth="1"/>
    <col min="8" max="8" width="19.5703125" customWidth="1"/>
    <col min="9" max="9" width="26.42578125" customWidth="1"/>
    <col min="10" max="10" width="20" customWidth="1"/>
  </cols>
  <sheetData>
    <row r="1" spans="1:9" s="46" customFormat="1" ht="15" customHeight="1" x14ac:dyDescent="0.25">
      <c r="A1" s="43"/>
      <c r="B1" s="43"/>
      <c r="C1" s="44"/>
      <c r="D1" s="44"/>
      <c r="E1" s="44"/>
      <c r="F1" s="44"/>
      <c r="G1" s="44"/>
      <c r="H1" s="45"/>
      <c r="I1" s="44"/>
    </row>
    <row r="2" spans="1:9" s="46" customFormat="1" ht="15" customHeight="1" x14ac:dyDescent="0.25">
      <c r="A2" s="47" t="s">
        <v>144</v>
      </c>
      <c r="B2" s="47"/>
      <c r="C2" s="47"/>
      <c r="D2" s="47"/>
      <c r="E2" s="47"/>
      <c r="F2" s="47"/>
      <c r="G2" s="47"/>
      <c r="H2" s="47"/>
      <c r="I2" s="47"/>
    </row>
    <row r="3" spans="1:9" s="48" customFormat="1" ht="15" customHeight="1" x14ac:dyDescent="0.25">
      <c r="A3" s="47" t="s">
        <v>145</v>
      </c>
      <c r="B3" s="47"/>
      <c r="C3" s="47"/>
      <c r="D3" s="47"/>
      <c r="E3" s="47"/>
      <c r="F3" s="47"/>
      <c r="G3" s="47"/>
      <c r="H3" s="47"/>
      <c r="I3" s="47"/>
    </row>
    <row r="4" spans="1:9" s="48" customFormat="1" ht="15" customHeight="1" x14ac:dyDescent="0.25">
      <c r="A4" s="47" t="s">
        <v>146</v>
      </c>
      <c r="B4" s="47"/>
      <c r="C4" s="47"/>
      <c r="D4" s="47"/>
      <c r="E4" s="47"/>
      <c r="F4" s="47"/>
      <c r="G4" s="47"/>
      <c r="H4" s="47"/>
      <c r="I4" s="47"/>
    </row>
    <row r="5" spans="1:9" s="48" customFormat="1" ht="15" customHeight="1" x14ac:dyDescent="0.25">
      <c r="A5" s="49"/>
      <c r="B5" s="49"/>
      <c r="C5" s="49"/>
      <c r="D5" s="49"/>
      <c r="E5" s="49"/>
      <c r="F5" s="49"/>
      <c r="G5" s="49"/>
      <c r="H5" s="49"/>
      <c r="I5" s="49"/>
    </row>
    <row r="6" spans="1:9" s="48" customFormat="1" ht="15" customHeight="1" x14ac:dyDescent="0.25">
      <c r="A6" s="50" t="s">
        <v>147</v>
      </c>
      <c r="B6" s="50"/>
      <c r="C6" s="50"/>
      <c r="D6" s="50"/>
      <c r="E6" s="50"/>
      <c r="F6" s="50"/>
      <c r="G6" s="50"/>
      <c r="H6" s="50"/>
      <c r="I6" s="50"/>
    </row>
    <row r="7" spans="1:9" s="48" customFormat="1" ht="15" customHeight="1" x14ac:dyDescent="0.25">
      <c r="A7" s="50" t="s">
        <v>148</v>
      </c>
      <c r="B7" s="50"/>
      <c r="C7" s="50"/>
      <c r="D7" s="50"/>
      <c r="E7" s="50"/>
      <c r="F7" s="50"/>
      <c r="G7" s="50"/>
      <c r="H7" s="50"/>
      <c r="I7" s="50"/>
    </row>
    <row r="8" spans="1:9" s="48" customFormat="1" ht="15" customHeight="1" x14ac:dyDescent="0.25">
      <c r="A8" s="51"/>
      <c r="B8" s="51"/>
      <c r="C8" s="51"/>
      <c r="D8" s="51"/>
      <c r="E8" s="51"/>
      <c r="F8" s="51"/>
      <c r="G8" s="51"/>
      <c r="H8" s="51"/>
      <c r="I8" s="51"/>
    </row>
    <row r="9" spans="1:9" s="48" customFormat="1" x14ac:dyDescent="0.25">
      <c r="A9" s="52" t="s">
        <v>149</v>
      </c>
      <c r="B9" s="52" t="s">
        <v>150</v>
      </c>
      <c r="C9" s="52" t="s">
        <v>151</v>
      </c>
      <c r="D9" s="52" t="s">
        <v>12</v>
      </c>
      <c r="E9" s="52" t="s">
        <v>152</v>
      </c>
      <c r="F9" s="52" t="s">
        <v>153</v>
      </c>
      <c r="G9" s="52" t="s">
        <v>154</v>
      </c>
      <c r="H9" s="52" t="s">
        <v>155</v>
      </c>
      <c r="I9" s="52" t="s">
        <v>156</v>
      </c>
    </row>
    <row r="10" spans="1:9" s="46" customFormat="1" x14ac:dyDescent="0.25">
      <c r="A10" s="53" t="s">
        <v>117</v>
      </c>
      <c r="D10" s="54"/>
      <c r="E10" s="54"/>
    </row>
    <row r="11" spans="1:9" s="46" customFormat="1" x14ac:dyDescent="0.25">
      <c r="A11" s="55" t="s">
        <v>157</v>
      </c>
      <c r="B11" s="56" t="s">
        <v>158</v>
      </c>
      <c r="C11" s="56" t="s">
        <v>117</v>
      </c>
      <c r="D11" s="57" t="s">
        <v>159</v>
      </c>
      <c r="E11" s="58" t="s">
        <v>32</v>
      </c>
      <c r="F11" s="59">
        <v>15000</v>
      </c>
      <c r="G11" s="59">
        <v>0</v>
      </c>
      <c r="H11" s="59">
        <f>SUM(F11:G11)</f>
        <v>15000</v>
      </c>
      <c r="I11" s="60" t="s">
        <v>160</v>
      </c>
    </row>
    <row r="12" spans="1:9" s="46" customFormat="1" x14ac:dyDescent="0.25">
      <c r="A12" s="61" t="s">
        <v>161</v>
      </c>
      <c r="B12" s="62" t="s">
        <v>162</v>
      </c>
      <c r="C12" s="62" t="s">
        <v>117</v>
      </c>
      <c r="D12" s="63" t="s">
        <v>102</v>
      </c>
      <c r="E12" s="64" t="s">
        <v>32</v>
      </c>
      <c r="F12" s="59">
        <v>10000</v>
      </c>
      <c r="G12" s="59">
        <v>0</v>
      </c>
      <c r="H12" s="65">
        <f t="shared" ref="H12:H17" si="0">G12+F12</f>
        <v>10000</v>
      </c>
      <c r="I12" s="60" t="s">
        <v>160</v>
      </c>
    </row>
    <row r="13" spans="1:9" s="46" customFormat="1" x14ac:dyDescent="0.25">
      <c r="A13" s="61" t="s">
        <v>163</v>
      </c>
      <c r="B13" s="62" t="s">
        <v>164</v>
      </c>
      <c r="C13" s="62" t="s">
        <v>117</v>
      </c>
      <c r="D13" s="62" t="s">
        <v>102</v>
      </c>
      <c r="E13" s="64" t="s">
        <v>32</v>
      </c>
      <c r="F13" s="59">
        <v>10000</v>
      </c>
      <c r="G13" s="59">
        <v>0</v>
      </c>
      <c r="H13" s="65">
        <f t="shared" si="0"/>
        <v>10000</v>
      </c>
      <c r="I13" s="60" t="s">
        <v>160</v>
      </c>
    </row>
    <row r="14" spans="1:9" s="46" customFormat="1" x14ac:dyDescent="0.25">
      <c r="A14" s="66" t="s">
        <v>165</v>
      </c>
      <c r="B14" s="63" t="s">
        <v>166</v>
      </c>
      <c r="C14" s="63" t="s">
        <v>117</v>
      </c>
      <c r="D14" s="67" t="s">
        <v>102</v>
      </c>
      <c r="E14" s="64" t="s">
        <v>32</v>
      </c>
      <c r="F14" s="68">
        <v>10000</v>
      </c>
      <c r="G14" s="59">
        <v>0</v>
      </c>
      <c r="H14" s="65">
        <f t="shared" si="0"/>
        <v>10000</v>
      </c>
      <c r="I14" s="60" t="s">
        <v>160</v>
      </c>
    </row>
    <row r="15" spans="1:9" s="73" customFormat="1" x14ac:dyDescent="0.25">
      <c r="A15" s="69" t="s">
        <v>167</v>
      </c>
      <c r="B15" s="70" t="s">
        <v>168</v>
      </c>
      <c r="C15" s="70" t="s">
        <v>117</v>
      </c>
      <c r="D15" s="71" t="s">
        <v>102</v>
      </c>
      <c r="E15" s="64" t="s">
        <v>32</v>
      </c>
      <c r="F15" s="65">
        <v>10000</v>
      </c>
      <c r="G15" s="72">
        <v>0</v>
      </c>
      <c r="H15" s="65">
        <f>F15+G15</f>
        <v>10000</v>
      </c>
      <c r="I15" s="70" t="s">
        <v>160</v>
      </c>
    </row>
    <row r="16" spans="1:9" s="73" customFormat="1" x14ac:dyDescent="0.25">
      <c r="A16" s="69" t="s">
        <v>169</v>
      </c>
      <c r="B16" s="70" t="s">
        <v>170</v>
      </c>
      <c r="C16" s="70" t="s">
        <v>117</v>
      </c>
      <c r="D16" s="71" t="s">
        <v>102</v>
      </c>
      <c r="E16" s="64" t="s">
        <v>25</v>
      </c>
      <c r="F16" s="65">
        <v>10000</v>
      </c>
      <c r="G16" s="72">
        <v>0</v>
      </c>
      <c r="H16" s="65">
        <f>F16+G16</f>
        <v>10000</v>
      </c>
      <c r="I16" s="70" t="s">
        <v>160</v>
      </c>
    </row>
    <row r="17" spans="1:11" s="46" customFormat="1" x14ac:dyDescent="0.25">
      <c r="A17" s="62" t="s">
        <v>171</v>
      </c>
      <c r="B17" s="62" t="s">
        <v>172</v>
      </c>
      <c r="C17" s="63" t="s">
        <v>117</v>
      </c>
      <c r="D17" s="74" t="s">
        <v>102</v>
      </c>
      <c r="E17" s="64" t="s">
        <v>25</v>
      </c>
      <c r="F17" s="59">
        <v>10000</v>
      </c>
      <c r="G17" s="59">
        <v>0</v>
      </c>
      <c r="H17" s="68">
        <f t="shared" si="0"/>
        <v>10000</v>
      </c>
      <c r="I17" s="60" t="s">
        <v>160</v>
      </c>
    </row>
    <row r="18" spans="1:11" s="85" customFormat="1" x14ac:dyDescent="0.25">
      <c r="A18" s="75"/>
      <c r="B18" s="76"/>
      <c r="C18" s="77" t="s">
        <v>173</v>
      </c>
      <c r="D18" s="78"/>
      <c r="E18" s="78"/>
      <c r="F18" s="79">
        <f>SUM(F11:F17)</f>
        <v>75000</v>
      </c>
      <c r="G18" s="80">
        <f>SUM(G11:G17)</f>
        <v>0</v>
      </c>
      <c r="H18" s="81">
        <f>SUM(H11:H17)</f>
        <v>75000</v>
      </c>
      <c r="I18" s="82"/>
      <c r="J18" s="83"/>
      <c r="K18" s="84"/>
    </row>
    <row r="19" spans="1:11" s="85" customFormat="1" x14ac:dyDescent="0.25">
      <c r="A19" s="75"/>
      <c r="B19" s="76"/>
      <c r="C19" s="76"/>
      <c r="D19" s="78"/>
      <c r="E19" s="78"/>
      <c r="F19" s="86"/>
      <c r="G19" s="86"/>
      <c r="H19" s="87"/>
      <c r="I19" s="82"/>
      <c r="J19" s="83"/>
      <c r="K19" s="84"/>
    </row>
    <row r="20" spans="1:11" s="85" customFormat="1" hidden="1" x14ac:dyDescent="0.25">
      <c r="A20" s="75"/>
      <c r="B20" s="76"/>
      <c r="C20" s="76"/>
      <c r="D20" s="78"/>
      <c r="E20" s="78"/>
      <c r="F20" s="86"/>
      <c r="G20" s="86"/>
      <c r="H20" s="87"/>
      <c r="I20" s="82"/>
      <c r="J20" s="83"/>
      <c r="K20" s="84"/>
    </row>
    <row r="21" spans="1:11" s="85" customFormat="1" hidden="1" x14ac:dyDescent="0.25">
      <c r="A21" s="75"/>
      <c r="B21" s="76"/>
      <c r="C21" s="76"/>
      <c r="D21" s="78"/>
      <c r="E21" s="78"/>
      <c r="F21" s="86"/>
      <c r="G21" s="86"/>
      <c r="H21" s="87"/>
      <c r="I21" s="82"/>
      <c r="J21" s="83"/>
      <c r="K21" s="84"/>
    </row>
    <row r="22" spans="1:11" s="85" customFormat="1" x14ac:dyDescent="0.25">
      <c r="A22" s="88" t="s">
        <v>174</v>
      </c>
      <c r="B22" s="76"/>
      <c r="C22" s="76"/>
      <c r="D22" s="78"/>
      <c r="E22" s="78"/>
      <c r="F22" s="86"/>
      <c r="G22" s="86"/>
      <c r="H22" s="89"/>
      <c r="I22" s="82"/>
      <c r="J22" s="83"/>
      <c r="K22" s="84"/>
    </row>
    <row r="23" spans="1:11" s="90" customFormat="1" x14ac:dyDescent="0.25">
      <c r="B23" s="76"/>
      <c r="C23" s="91"/>
      <c r="D23" s="78"/>
      <c r="E23" s="78"/>
      <c r="F23" s="92"/>
      <c r="G23" s="93"/>
      <c r="H23" s="93"/>
    </row>
    <row r="24" spans="1:11" x14ac:dyDescent="0.25">
      <c r="A24" s="94"/>
      <c r="B24" s="94"/>
      <c r="C24" s="95"/>
      <c r="D24" s="21"/>
      <c r="E24" s="21"/>
      <c r="F24" s="96"/>
      <c r="G24" s="21"/>
      <c r="H24" s="94"/>
    </row>
    <row r="25" spans="1:11" ht="30" x14ac:dyDescent="0.25">
      <c r="A25" s="94"/>
      <c r="B25" s="94"/>
      <c r="C25" s="95"/>
      <c r="D25" s="97" t="s">
        <v>153</v>
      </c>
      <c r="E25" s="97" t="s">
        <v>175</v>
      </c>
      <c r="F25" s="98" t="s">
        <v>176</v>
      </c>
    </row>
    <row r="26" spans="1:11" x14ac:dyDescent="0.25">
      <c r="A26" s="94"/>
      <c r="D26" s="99"/>
      <c r="E26" s="99"/>
      <c r="F26" s="100"/>
    </row>
    <row r="27" spans="1:11" ht="17.25" x14ac:dyDescent="0.25">
      <c r="A27" s="94"/>
      <c r="B27" s="94"/>
      <c r="C27" s="95" t="s">
        <v>177</v>
      </c>
      <c r="D27" s="101">
        <f>F18</f>
        <v>75000</v>
      </c>
      <c r="E27" s="102">
        <f>G18</f>
        <v>0</v>
      </c>
      <c r="F27" s="102">
        <f>+H18</f>
        <v>75000</v>
      </c>
    </row>
    <row r="28" spans="1:11" x14ac:dyDescent="0.25">
      <c r="A28" s="94"/>
      <c r="B28" s="94"/>
      <c r="C28" s="95"/>
      <c r="D28" s="21"/>
      <c r="E28" s="21"/>
      <c r="F28" s="96"/>
      <c r="G28" s="21"/>
      <c r="H28" s="94"/>
    </row>
    <row r="29" spans="1:11" x14ac:dyDescent="0.25">
      <c r="A29" s="94"/>
      <c r="B29" s="94"/>
      <c r="C29" s="95"/>
      <c r="D29" s="21"/>
      <c r="E29" s="21"/>
      <c r="F29" s="96"/>
      <c r="G29" s="21"/>
      <c r="H29" s="94"/>
    </row>
    <row r="30" spans="1:11" x14ac:dyDescent="0.25">
      <c r="A30" s="94"/>
      <c r="B30" s="94"/>
      <c r="C30" s="95"/>
      <c r="D30" s="21"/>
      <c r="E30" s="21"/>
      <c r="F30" s="96"/>
      <c r="G30" s="21"/>
      <c r="H30" s="94"/>
    </row>
    <row r="31" spans="1:11" x14ac:dyDescent="0.25">
      <c r="A31" s="94"/>
      <c r="B31" s="94"/>
      <c r="C31" s="95"/>
      <c r="D31" s="21"/>
      <c r="E31" s="21"/>
      <c r="F31" s="96"/>
      <c r="G31" s="21"/>
      <c r="H31" s="94"/>
    </row>
    <row r="32" spans="1:11" x14ac:dyDescent="0.25">
      <c r="A32" s="94"/>
      <c r="B32" s="94"/>
      <c r="C32" s="95"/>
      <c r="D32" s="21"/>
      <c r="E32" s="21"/>
      <c r="F32" s="96"/>
      <c r="G32" s="21"/>
      <c r="H32" s="94"/>
    </row>
    <row r="33" spans="1:8" x14ac:dyDescent="0.25">
      <c r="A33" s="103"/>
      <c r="B33" s="103"/>
      <c r="C33" s="103"/>
      <c r="H33" s="103"/>
    </row>
    <row r="34" spans="1:8" x14ac:dyDescent="0.25">
      <c r="A34" s="104" t="s">
        <v>133</v>
      </c>
      <c r="B34" s="105"/>
      <c r="D34" s="104" t="s">
        <v>178</v>
      </c>
      <c r="E34" s="104"/>
      <c r="G34" s="106"/>
      <c r="H34" s="107" t="s">
        <v>137</v>
      </c>
    </row>
    <row r="35" spans="1:8" x14ac:dyDescent="0.25">
      <c r="A35" s="104" t="s">
        <v>134</v>
      </c>
      <c r="B35" s="105"/>
      <c r="D35" s="104" t="s">
        <v>136</v>
      </c>
      <c r="E35" s="104"/>
      <c r="G35" s="106"/>
      <c r="H35" s="108" t="s">
        <v>138</v>
      </c>
    </row>
  </sheetData>
  <mergeCells count="6">
    <mergeCell ref="A2:I2"/>
    <mergeCell ref="A3:I3"/>
    <mergeCell ref="A4:I4"/>
    <mergeCell ref="A5:I5"/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Contratado Noviembre</vt:lpstr>
      <vt:lpstr>Nomina Compensaciones Noviembre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Yadenis Toribio</cp:lastModifiedBy>
  <cp:lastPrinted>2022-11-30T12:58:15Z</cp:lastPrinted>
  <dcterms:created xsi:type="dcterms:W3CDTF">2021-08-04T19:29:35Z</dcterms:created>
  <dcterms:modified xsi:type="dcterms:W3CDTF">2022-12-01T16:58:25Z</dcterms:modified>
</cp:coreProperties>
</file>