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6\NOMINA 2026\Nomina EXCEL\"/>
    </mc:Choice>
  </mc:AlternateContent>
  <bookViews>
    <workbookView xWindow="0" yWindow="0" windowWidth="28800" windowHeight="12315"/>
  </bookViews>
  <sheets>
    <sheet name="Nomina Contratado Marzo 2026" sheetId="1" r:id="rId1"/>
  </sheets>
  <externalReferences>
    <externalReference r:id="rId2"/>
  </externalReferences>
  <definedNames>
    <definedName name="_xlnm._FilterDatabase" localSheetId="0" hidden="1">'Nomina Contratado Marzo 2026'!$A$8:$O$18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O17" i="1"/>
  <c r="M17" i="1"/>
  <c r="K17" i="1"/>
  <c r="O16" i="1"/>
  <c r="M16" i="1"/>
  <c r="K16" i="1"/>
  <c r="O15" i="1"/>
  <c r="M15" i="1"/>
  <c r="K15" i="1"/>
  <c r="O14" i="1"/>
  <c r="M14" i="1"/>
  <c r="K14" i="1"/>
  <c r="O13" i="1"/>
  <c r="M13" i="1"/>
  <c r="K13" i="1"/>
  <c r="O12" i="1"/>
  <c r="M12" i="1"/>
  <c r="K12" i="1"/>
  <c r="O11" i="1"/>
  <c r="M11" i="1"/>
  <c r="K11" i="1"/>
  <c r="O10" i="1"/>
  <c r="M10" i="1"/>
  <c r="K10" i="1"/>
  <c r="O9" i="1"/>
  <c r="M9" i="1"/>
  <c r="K9" i="1"/>
  <c r="D5" i="1"/>
</calcChain>
</file>

<file path=xl/sharedStrings.xml><?xml version="1.0" encoding="utf-8"?>
<sst xmlns="http://schemas.openxmlformats.org/spreadsheetml/2006/main" count="86" uniqueCount="63">
  <si>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</si>
  <si>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</si>
  <si>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</si>
  <si>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</si>
  <si>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</si>
  <si>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</si>
  <si>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</si>
  <si>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</si>
  <si>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MARZO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</si>
  <si>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</si>
  <si>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</si>
  <si>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</si>
  <si>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</si>
  <si>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</si>
  <si>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</si>
  <si>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</si>
  <si>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</si>
  <si>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</si>
  <si>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</si>
  <si>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</si>
  <si>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</si>
  <si>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</si>
  <si>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</si>
  <si>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</si>
  <si>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KARLA MICHELLE </t>
  </si>
  <si>
    <t>CASTILLO</t>
  </si>
  <si>
    <t>F</t>
  </si>
  <si>
    <t>ENCARGADA DE GESTION DE CALIDAD</t>
  </si>
  <si>
    <t>GESTION DE CALIDAD</t>
  </si>
  <si>
    <t>IV</t>
  </si>
  <si>
    <t xml:space="preserve">SILVIO ADONIS </t>
  </si>
  <si>
    <t>URBAEZ</t>
  </si>
  <si>
    <t>M</t>
  </si>
  <si>
    <t>SEGURIDAD</t>
  </si>
  <si>
    <t>SEGURIDAD Y VIGILANCIA</t>
  </si>
  <si>
    <t xml:space="preserve">I </t>
  </si>
  <si>
    <t>RAFAEL</t>
  </si>
  <si>
    <t xml:space="preserve"> PUJOLS</t>
  </si>
  <si>
    <t>VIGILANTE</t>
  </si>
  <si>
    <t xml:space="preserve">EVA EVELYN </t>
  </si>
  <si>
    <t>RAMIREZ</t>
  </si>
  <si>
    <t>LICENCIADA EN ENFERMERIA</t>
  </si>
  <si>
    <t>ENFERMERIA</t>
  </si>
  <si>
    <t xml:space="preserve">BERKIS DE JESUS </t>
  </si>
  <si>
    <t xml:space="preserve">DOMINGUEZ </t>
  </si>
  <si>
    <t xml:space="preserve">LICENCIADA EN ENFERMERA </t>
  </si>
  <si>
    <t xml:space="preserve">JOHANNY </t>
  </si>
  <si>
    <t>MEDICO EMERGENCIOLOGO</t>
  </si>
  <si>
    <t>EMERGENCIA</t>
  </si>
  <si>
    <t xml:space="preserve">RENY BRUNILDA </t>
  </si>
  <si>
    <t>PIMENTEL</t>
  </si>
  <si>
    <t>MARIA C</t>
  </si>
  <si>
    <t xml:space="preserve"> RINCON DEL ROSARIO</t>
  </si>
  <si>
    <t xml:space="preserve">CARMEN LUISA </t>
  </si>
  <si>
    <t>SANTIAGO</t>
  </si>
  <si>
    <t>TOTAL</t>
  </si>
  <si>
    <t xml:space="preserve"> </t>
  </si>
  <si>
    <t>LICDO. GUILLERMO BOBADILLA</t>
  </si>
  <si>
    <t>DR. SERGIO A. ROQUEZ CRUZ</t>
  </si>
  <si>
    <t>LICDA. MARIA E. VARGAS</t>
  </si>
  <si>
    <t>SUB DIRECTOR ADMINISTRATIVO</t>
  </si>
  <si>
    <t>DIRECTOR GENERAL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</si>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</sst>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2" fillId="0" borderId="0" xfId="0" applyFont="1"/>
    <xf numFmtId="0" fontId="0" fillId="2" borderId="0" xfId="0" applyFill="1" applyProtection="1">
      <protection locked="0"/>
    </xf>
    <xf numFmtId="0" fontId="1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vertical="center"/>
      <protection locked="0"/>
    </xf>
    <xf numFmtId="14" fontId="0" fillId="0" borderId="9" xfId="0" applyNumberFormat="1" applyFont="1" applyFill="1" applyBorder="1" applyAlignment="1">
      <alignment horizontal="right" vertical="center"/>
    </xf>
    <xf numFmtId="164" fontId="0" fillId="2" borderId="9" xfId="1" applyFont="1" applyFill="1" applyBorder="1" applyAlignment="1" applyProtection="1">
      <alignment horizontal="right" vertical="center"/>
      <protection locked="0"/>
    </xf>
    <xf numFmtId="14" fontId="0" fillId="2" borderId="9" xfId="0" applyNumberFormat="1" applyFont="1" applyFill="1" applyBorder="1" applyAlignment="1">
      <alignment horizontal="right" vertical="center"/>
    </xf>
    <xf numFmtId="164" fontId="4" fillId="2" borderId="9" xfId="1" applyFont="1" applyFill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49" fontId="4" fillId="2" borderId="9" xfId="0" applyNumberFormat="1" applyFont="1" applyFill="1" applyBorder="1" applyAlignment="1" applyProtection="1">
      <alignment vertical="center"/>
      <protection locked="0"/>
    </xf>
    <xf numFmtId="164" fontId="1" fillId="0" borderId="0" xfId="0" applyNumberFormat="1" applyFont="1"/>
    <xf numFmtId="43" fontId="1" fillId="2" borderId="0" xfId="0" applyNumberFormat="1" applyFont="1" applyFill="1"/>
    <xf numFmtId="43" fontId="1" fillId="0" borderId="0" xfId="0" applyNumberFormat="1" applyFont="1"/>
    <xf numFmtId="43" fontId="0" fillId="0" borderId="0" xfId="0" applyNumberFormat="1"/>
    <xf numFmtId="43" fontId="0" fillId="2" borderId="0" xfId="0" applyNumberFormat="1" applyFill="1"/>
    <xf numFmtId="0" fontId="1" fillId="0" borderId="0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923925</xdr:colOff>
      <xdr:row>5</xdr:row>
      <xdr:rowOff>61596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485900" cy="1061720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0</xdr:row>
      <xdr:rowOff>85725</xdr:rowOff>
    </xdr:from>
    <xdr:to>
      <xdr:col>14</xdr:col>
      <xdr:colOff>1123952</xdr:colOff>
      <xdr:row>6</xdr:row>
      <xdr:rowOff>38099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15875" y="85725"/>
          <a:ext cx="3162300" cy="1142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</row>
        <row r="5">
          <cell r="C5" t="str">
            <v>REGION 1</v>
          </cell>
          <cell r="D5" t="str">
            <v>Reg_1</v>
          </cell>
        </row>
        <row r="6">
          <cell r="C6" t="str">
            <v>REGION 2</v>
          </cell>
          <cell r="D6" t="str">
            <v>Reg_2</v>
          </cell>
        </row>
        <row r="7">
          <cell r="C7" t="str">
            <v>REGION 3</v>
          </cell>
          <cell r="D7" t="str">
            <v>Reg_3</v>
          </cell>
        </row>
        <row r="8">
          <cell r="C8" t="str">
            <v>REGION 4</v>
          </cell>
          <cell r="D8" t="str">
            <v>Reg_4</v>
          </cell>
        </row>
        <row r="9">
          <cell r="C9" t="str">
            <v>REGION 5</v>
          </cell>
          <cell r="D9" t="str">
            <v>Reg_5</v>
          </cell>
        </row>
        <row r="10">
          <cell r="C10" t="str">
            <v>REGION 6</v>
          </cell>
          <cell r="D10" t="str">
            <v>Reg_6</v>
          </cell>
        </row>
        <row r="11">
          <cell r="C11" t="str">
            <v>REGION 7</v>
          </cell>
          <cell r="D11" t="str">
            <v>Reg_7</v>
          </cell>
        </row>
        <row r="12">
          <cell r="C12" t="str">
            <v>REGION 8</v>
          </cell>
          <cell r="D12" t="str">
            <v>Reg_8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workbookViewId="0">
      <pane xSplit="1" topLeftCell="B1" activePane="topRight" state="frozen"/>
      <selection pane="topRight" activeCell="H5" sqref="H5"/>
    </sheetView>
  </sheetViews>
  <sheetFormatPr baseColWidth="10" defaultColWidth="11" defaultRowHeight="15"/>
  <cols>
    <col min="1" max="1" width="9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4.85546875" customWidth="1"/>
    <col min="11" max="11" width="14.5703125" customWidth="1"/>
    <col min="12" max="12" width="12.42578125" style="3" customWidth="1"/>
    <col min="13" max="13" width="12.85546875" customWidth="1"/>
    <col min="14" max="14" width="11.28515625" customWidth="1"/>
    <col min="15" max="15" width="17" customWidth="1"/>
  </cols>
  <sheetData>
    <row r="1" spans="1:15">
      <c r="A1" s="4"/>
      <c r="D1" s="4"/>
    </row>
    <row r="2" spans="1:15" ht="18.75">
      <c r="A2" s="4"/>
      <c r="B2" s="5"/>
      <c r="C2" s="6" t="s">
        <v>0</v>
      </c>
      <c r="E2" s="4"/>
      <c r="F2" s="5"/>
      <c r="G2" s="5"/>
      <c r="H2" s="5"/>
      <c r="I2" s="5"/>
      <c r="J2" s="5"/>
      <c r="K2" s="5"/>
      <c r="L2" s="7"/>
      <c r="M2" s="5"/>
      <c r="N2" s="5"/>
      <c r="O2" s="5"/>
    </row>
    <row r="3" spans="1:15">
      <c r="A3" s="4"/>
      <c r="B3" s="5"/>
      <c r="C3" s="2" t="s">
        <v>1</v>
      </c>
      <c r="E3" s="4"/>
      <c r="F3" s="5"/>
      <c r="G3" s="5"/>
      <c r="H3" s="5"/>
      <c r="I3" s="5"/>
      <c r="J3" s="5"/>
      <c r="K3" s="5"/>
      <c r="L3" s="7"/>
      <c r="M3" s="5"/>
      <c r="N3" s="5"/>
      <c r="O3" s="5"/>
    </row>
    <row r="4" spans="1:15">
      <c r="A4" s="4"/>
      <c r="B4" s="5"/>
      <c r="E4" s="4"/>
      <c r="K4" s="5"/>
      <c r="L4" s="7"/>
      <c r="M4" s="5"/>
      <c r="N4" s="5"/>
      <c r="O4" s="5"/>
    </row>
    <row r="5" spans="1:15">
      <c r="A5" s="4"/>
      <c r="B5" s="8" t="s">
        <v>2</v>
      </c>
      <c r="C5" s="9" t="s">
        <v>3</v>
      </c>
      <c r="D5" s="10" t="str">
        <f>IFERROR(VLOOKUP(C5,[1]Hoja2!$C$4:$D$12,2,FALSE),"")</f>
        <v>Reg_0</v>
      </c>
      <c r="E5" s="8" t="s">
        <v>4</v>
      </c>
      <c r="F5" s="9" t="s">
        <v>5</v>
      </c>
      <c r="J5" s="5"/>
      <c r="K5" s="5"/>
      <c r="L5" s="7"/>
      <c r="M5" s="5"/>
      <c r="N5" s="5"/>
      <c r="O5" s="5"/>
    </row>
    <row r="6" spans="1:15">
      <c r="A6" s="4"/>
      <c r="B6" s="8" t="s">
        <v>6</v>
      </c>
      <c r="C6" s="11">
        <v>2026</v>
      </c>
      <c r="E6" s="8" t="s">
        <v>7</v>
      </c>
      <c r="F6" s="12" t="s">
        <v>8</v>
      </c>
      <c r="J6" s="5"/>
      <c r="K6" s="5"/>
      <c r="L6" s="7"/>
      <c r="M6" s="5"/>
      <c r="N6" s="5"/>
      <c r="O6" s="5"/>
    </row>
    <row r="7" spans="1:15">
      <c r="A7" s="4"/>
      <c r="D7" s="4"/>
      <c r="E7" s="5"/>
      <c r="F7" s="5"/>
      <c r="G7" s="5"/>
      <c r="H7" s="5"/>
      <c r="I7" s="5"/>
    </row>
    <row r="8" spans="1:15" ht="45">
      <c r="A8" s="13" t="s">
        <v>9</v>
      </c>
      <c r="B8" s="14" t="s">
        <v>10</v>
      </c>
      <c r="C8" s="14" t="s">
        <v>11</v>
      </c>
      <c r="D8" s="14" t="s">
        <v>12</v>
      </c>
      <c r="E8" s="14" t="s">
        <v>13</v>
      </c>
      <c r="F8" s="14" t="s">
        <v>14</v>
      </c>
      <c r="G8" s="15" t="s">
        <v>15</v>
      </c>
      <c r="H8" s="16" t="s">
        <v>16</v>
      </c>
      <c r="I8" s="16" t="s">
        <v>17</v>
      </c>
      <c r="J8" s="17" t="s">
        <v>18</v>
      </c>
      <c r="K8" s="14" t="s">
        <v>19</v>
      </c>
      <c r="L8" s="14" t="s">
        <v>20</v>
      </c>
      <c r="M8" s="14" t="s">
        <v>21</v>
      </c>
      <c r="N8" s="14" t="s">
        <v>22</v>
      </c>
      <c r="O8" s="18" t="s">
        <v>23</v>
      </c>
    </row>
    <row r="9" spans="1:15" s="1" customFormat="1" ht="30" customHeight="1">
      <c r="A9" s="19">
        <v>1</v>
      </c>
      <c r="B9" s="20" t="s">
        <v>24</v>
      </c>
      <c r="C9" s="21" t="s">
        <v>25</v>
      </c>
      <c r="D9" s="21" t="s">
        <v>26</v>
      </c>
      <c r="E9" s="22" t="s">
        <v>27</v>
      </c>
      <c r="F9" s="22" t="s">
        <v>28</v>
      </c>
      <c r="G9" s="23" t="s">
        <v>29</v>
      </c>
      <c r="H9" s="24">
        <v>44136</v>
      </c>
      <c r="I9" s="24">
        <v>44501</v>
      </c>
      <c r="J9" s="25">
        <v>31500</v>
      </c>
      <c r="K9" s="25">
        <f t="shared" ref="K9:K17" si="0">J9*2.87%</f>
        <v>904.05</v>
      </c>
      <c r="L9" s="25"/>
      <c r="M9" s="25">
        <f t="shared" ref="M9:M17" si="1">J9*3.04%</f>
        <v>957.6</v>
      </c>
      <c r="N9" s="25"/>
      <c r="O9" s="25">
        <f t="shared" ref="O9:O17" si="2">J9-K9-M9-L9-N9</f>
        <v>29638.35</v>
      </c>
    </row>
    <row r="10" spans="1:15" s="1" customFormat="1" ht="30" customHeight="1">
      <c r="A10" s="19">
        <v>2</v>
      </c>
      <c r="B10" s="21" t="s">
        <v>30</v>
      </c>
      <c r="C10" s="21" t="s">
        <v>31</v>
      </c>
      <c r="D10" s="21" t="s">
        <v>32</v>
      </c>
      <c r="E10" s="22" t="s">
        <v>33</v>
      </c>
      <c r="F10" s="22" t="s">
        <v>34</v>
      </c>
      <c r="G10" s="23" t="s">
        <v>35</v>
      </c>
      <c r="H10" s="26">
        <v>44321</v>
      </c>
      <c r="I10" s="26">
        <v>44686</v>
      </c>
      <c r="J10" s="25">
        <v>13287.89</v>
      </c>
      <c r="K10" s="25">
        <f t="shared" si="0"/>
        <v>381.36244299999998</v>
      </c>
      <c r="L10" s="25"/>
      <c r="M10" s="25">
        <f t="shared" si="1"/>
        <v>403.95185600000002</v>
      </c>
      <c r="N10" s="25"/>
      <c r="O10" s="25">
        <f t="shared" si="2"/>
        <v>12502.575701</v>
      </c>
    </row>
    <row r="11" spans="1:15" s="1" customFormat="1" ht="30" customHeight="1">
      <c r="A11" s="19">
        <v>3</v>
      </c>
      <c r="B11" s="21" t="s">
        <v>36</v>
      </c>
      <c r="C11" s="21" t="s">
        <v>37</v>
      </c>
      <c r="D11" s="21" t="s">
        <v>32</v>
      </c>
      <c r="E11" s="22" t="s">
        <v>38</v>
      </c>
      <c r="F11" s="22" t="s">
        <v>34</v>
      </c>
      <c r="G11" s="23" t="s">
        <v>35</v>
      </c>
      <c r="H11" s="26">
        <v>44319</v>
      </c>
      <c r="I11" s="26">
        <v>44319</v>
      </c>
      <c r="J11" s="27">
        <v>10000</v>
      </c>
      <c r="K11" s="25">
        <f t="shared" si="0"/>
        <v>287</v>
      </c>
      <c r="L11" s="25"/>
      <c r="M11" s="25">
        <f t="shared" si="1"/>
        <v>304</v>
      </c>
      <c r="N11" s="25"/>
      <c r="O11" s="25">
        <f t="shared" si="2"/>
        <v>9409</v>
      </c>
    </row>
    <row r="12" spans="1:15" s="1" customFormat="1" ht="30" customHeight="1">
      <c r="A12" s="19">
        <v>4</v>
      </c>
      <c r="B12" s="20" t="s">
        <v>39</v>
      </c>
      <c r="C12" s="21" t="s">
        <v>40</v>
      </c>
      <c r="D12" s="21" t="s">
        <v>26</v>
      </c>
      <c r="E12" s="22" t="s">
        <v>41</v>
      </c>
      <c r="F12" s="22" t="s">
        <v>42</v>
      </c>
      <c r="G12" s="23" t="s">
        <v>29</v>
      </c>
      <c r="H12" s="24">
        <v>44136</v>
      </c>
      <c r="I12" s="24">
        <v>44501</v>
      </c>
      <c r="J12" s="25">
        <v>29400</v>
      </c>
      <c r="K12" s="25">
        <f t="shared" si="0"/>
        <v>843.78</v>
      </c>
      <c r="L12" s="25"/>
      <c r="M12" s="25">
        <f t="shared" si="1"/>
        <v>893.76</v>
      </c>
      <c r="N12" s="25"/>
      <c r="O12" s="25">
        <f t="shared" si="2"/>
        <v>27662.46</v>
      </c>
    </row>
    <row r="13" spans="1:15" s="1" customFormat="1" ht="30" customHeight="1">
      <c r="A13" s="19">
        <v>5</v>
      </c>
      <c r="B13" s="28" t="s">
        <v>43</v>
      </c>
      <c r="C13" s="21" t="s">
        <v>44</v>
      </c>
      <c r="D13" s="21" t="s">
        <v>26</v>
      </c>
      <c r="E13" s="29" t="s">
        <v>45</v>
      </c>
      <c r="F13" s="22" t="s">
        <v>42</v>
      </c>
      <c r="G13" s="23" t="s">
        <v>29</v>
      </c>
      <c r="H13" s="24">
        <v>44136</v>
      </c>
      <c r="I13" s="24">
        <v>44501</v>
      </c>
      <c r="J13" s="27">
        <v>22000</v>
      </c>
      <c r="K13" s="25">
        <f t="shared" si="0"/>
        <v>631.4</v>
      </c>
      <c r="L13" s="25"/>
      <c r="M13" s="25">
        <f t="shared" si="1"/>
        <v>668.8</v>
      </c>
      <c r="N13" s="25"/>
      <c r="O13" s="25">
        <f t="shared" si="2"/>
        <v>20699.8</v>
      </c>
    </row>
    <row r="14" spans="1:15" s="1" customFormat="1" ht="30" customHeight="1">
      <c r="A14" s="19">
        <v>6</v>
      </c>
      <c r="B14" s="20" t="s">
        <v>46</v>
      </c>
      <c r="C14" s="21" t="s">
        <v>40</v>
      </c>
      <c r="D14" s="21" t="s">
        <v>26</v>
      </c>
      <c r="E14" s="22" t="s">
        <v>47</v>
      </c>
      <c r="F14" s="22" t="s">
        <v>48</v>
      </c>
      <c r="G14" s="23" t="s">
        <v>29</v>
      </c>
      <c r="H14" s="24">
        <v>44136</v>
      </c>
      <c r="I14" s="24">
        <v>44501</v>
      </c>
      <c r="J14" s="25">
        <v>46000</v>
      </c>
      <c r="K14" s="25">
        <f t="shared" si="0"/>
        <v>1320.2</v>
      </c>
      <c r="L14" s="25">
        <v>1292.25</v>
      </c>
      <c r="M14" s="25">
        <f t="shared" si="1"/>
        <v>1398.4</v>
      </c>
      <c r="N14" s="25"/>
      <c r="O14" s="25">
        <f t="shared" si="2"/>
        <v>41989.15</v>
      </c>
    </row>
    <row r="15" spans="1:15" s="1" customFormat="1" ht="30" customHeight="1">
      <c r="A15" s="19">
        <v>7</v>
      </c>
      <c r="B15" s="21" t="s">
        <v>49</v>
      </c>
      <c r="C15" s="21" t="s">
        <v>50</v>
      </c>
      <c r="D15" s="21" t="s">
        <v>26</v>
      </c>
      <c r="E15" s="22" t="s">
        <v>47</v>
      </c>
      <c r="F15" s="22" t="s">
        <v>48</v>
      </c>
      <c r="G15" s="23" t="s">
        <v>29</v>
      </c>
      <c r="H15" s="24">
        <v>44348</v>
      </c>
      <c r="I15" s="24">
        <v>44713</v>
      </c>
      <c r="J15" s="25">
        <v>46000</v>
      </c>
      <c r="K15" s="25">
        <f t="shared" si="0"/>
        <v>1320.2</v>
      </c>
      <c r="L15" s="25">
        <v>1292.25</v>
      </c>
      <c r="M15" s="25">
        <f t="shared" si="1"/>
        <v>1398.4</v>
      </c>
      <c r="N15" s="25"/>
      <c r="O15" s="25">
        <f t="shared" si="2"/>
        <v>41989.15</v>
      </c>
    </row>
    <row r="16" spans="1:15" s="1" customFormat="1" ht="30" customHeight="1">
      <c r="A16" s="19">
        <v>8</v>
      </c>
      <c r="B16" s="21" t="s">
        <v>51</v>
      </c>
      <c r="C16" s="21" t="s">
        <v>52</v>
      </c>
      <c r="D16" s="21" t="s">
        <v>26</v>
      </c>
      <c r="E16" s="22" t="s">
        <v>47</v>
      </c>
      <c r="F16" s="22" t="s">
        <v>48</v>
      </c>
      <c r="G16" s="23" t="s">
        <v>29</v>
      </c>
      <c r="H16" s="24">
        <v>44348</v>
      </c>
      <c r="I16" s="24">
        <v>44713</v>
      </c>
      <c r="J16" s="25">
        <v>46000</v>
      </c>
      <c r="K16" s="25">
        <f t="shared" si="0"/>
        <v>1320.2</v>
      </c>
      <c r="L16" s="25">
        <v>1292.25</v>
      </c>
      <c r="M16" s="25">
        <f t="shared" si="1"/>
        <v>1398.4</v>
      </c>
      <c r="N16" s="25"/>
      <c r="O16" s="25">
        <f t="shared" si="2"/>
        <v>41989.15</v>
      </c>
    </row>
    <row r="17" spans="1:15" s="1" customFormat="1" ht="30" customHeight="1">
      <c r="A17" s="19">
        <v>9</v>
      </c>
      <c r="B17" s="30" t="s">
        <v>53</v>
      </c>
      <c r="C17" s="21" t="s">
        <v>54</v>
      </c>
      <c r="D17" s="21" t="s">
        <v>26</v>
      </c>
      <c r="E17" s="22" t="s">
        <v>47</v>
      </c>
      <c r="F17" s="22" t="s">
        <v>48</v>
      </c>
      <c r="G17" s="23" t="s">
        <v>29</v>
      </c>
      <c r="H17" s="24">
        <v>44136</v>
      </c>
      <c r="I17" s="24">
        <v>44501</v>
      </c>
      <c r="J17" s="25">
        <v>46000</v>
      </c>
      <c r="K17" s="25">
        <f t="shared" si="0"/>
        <v>1320.2</v>
      </c>
      <c r="L17" s="25">
        <v>1292.25</v>
      </c>
      <c r="M17" s="25">
        <f t="shared" si="1"/>
        <v>1398.4</v>
      </c>
      <c r="N17" s="25"/>
      <c r="O17" s="25">
        <f t="shared" si="2"/>
        <v>41989.15</v>
      </c>
    </row>
    <row r="18" spans="1:15" s="2" customFormat="1">
      <c r="H18" s="36" t="s">
        <v>55</v>
      </c>
      <c r="I18" s="36"/>
      <c r="J18" s="31">
        <f t="shared" ref="J18:O18" si="3">SUM(J9:J17)</f>
        <v>290187.89</v>
      </c>
      <c r="K18" s="31">
        <f t="shared" si="3"/>
        <v>8328.3924430000006</v>
      </c>
      <c r="L18" s="32">
        <f t="shared" si="3"/>
        <v>5169</v>
      </c>
      <c r="M18" s="31">
        <f t="shared" si="3"/>
        <v>8821.7118559999999</v>
      </c>
      <c r="N18" s="33">
        <f t="shared" si="3"/>
        <v>0</v>
      </c>
      <c r="O18" s="31">
        <f t="shared" si="3"/>
        <v>267868.78570100002</v>
      </c>
    </row>
    <row r="19" spans="1:15">
      <c r="I19" t="s">
        <v>56</v>
      </c>
    </row>
    <row r="20" spans="1:15">
      <c r="O20" s="34"/>
    </row>
    <row r="21" spans="1:15">
      <c r="L21" s="35"/>
    </row>
    <row r="22" spans="1:15">
      <c r="M22" s="34"/>
    </row>
    <row r="23" spans="1:15">
      <c r="M23" s="34"/>
    </row>
    <row r="26" spans="1:15">
      <c r="C26" s="37" t="s">
        <v>57</v>
      </c>
      <c r="D26" s="37"/>
      <c r="F26" s="37" t="s">
        <v>58</v>
      </c>
      <c r="G26" s="37"/>
      <c r="H26" s="37"/>
      <c r="K26" s="37" t="s">
        <v>59</v>
      </c>
      <c r="L26" s="37"/>
      <c r="M26" s="37"/>
    </row>
    <row r="27" spans="1:15">
      <c r="C27" s="37" t="s">
        <v>60</v>
      </c>
      <c r="D27" s="37"/>
      <c r="F27" s="37" t="s">
        <v>61</v>
      </c>
      <c r="G27" s="37"/>
      <c r="H27" s="37"/>
      <c r="K27" s="37" t="s">
        <v>62</v>
      </c>
      <c r="L27" s="37"/>
      <c r="M27" s="37"/>
    </row>
  </sheetData>
  <mergeCells count="7">
    <mergeCell ref="H18:I18"/>
    <mergeCell ref="C26:D26"/>
    <mergeCell ref="F26:H26"/>
    <mergeCell ref="K26:M26"/>
    <mergeCell ref="C27:D27"/>
    <mergeCell ref="F27:H27"/>
    <mergeCell ref="K27:M27"/>
  </mergeCells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"ENERO, FEBRERO, MARZO, ABRIL, MAYO, JUNIO, JULIO, AGOSTO, SEPTIEMBRE, OCTUBRE, NOVIEMBRE, DICIEMBRE"</formula1>
    </dataValidation>
    <dataValidation type="list" allowBlank="1" showInputMessage="1" showErrorMessage="1" sqref="D9:D17">
      <formula1>Sexos</formula1>
    </dataValidation>
  </dataValidations>
  <printOptions horizontalCentered="1" verticalCentered="1"/>
  <pageMargins left="0.70866141732283505" right="0.70866141732283505" top="0.74803149606299202" bottom="0.74803149606299202" header="0.31496062992126" footer="0.31496062992126"/>
  <pageSetup paperSize="5" scale="6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Contratado Marzo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Yadenys Toribio</cp:lastModifiedBy>
  <cp:lastPrinted>2025-09-18T15:29:00Z</cp:lastPrinted>
  <dcterms:created xsi:type="dcterms:W3CDTF">2021-08-04T19:29:00Z</dcterms:created>
  <dcterms:modified xsi:type="dcterms:W3CDTF">2026-03-31T19:18:56Z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C3C1CA265C0B41CBA11ADD6B5BBC9B3B_12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