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Contratado Abril 2026" sheetId="1" r:id="rId1"/>
  </sheets>
  <externalReferences>
    <externalReference r:id="rId2"/>
  </externalReferences>
  <definedNames>
    <definedName name="_xlnm._FilterDatabase" localSheetId="0" hidden="1">'Nomina Contratado Abril 2026'!$A$8:$O$18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<sst xmlns="http://schemas.openxmlformats.org/spreadsheetml/2006/main" count="86" uniqueCount="63">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</sst>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 applyProtection="1">
      <protection locked="0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14" fontId="0" fillId="0" borderId="9" xfId="0" applyNumberFormat="1" applyFont="1" applyFill="1" applyBorder="1" applyAlignment="1">
      <alignment horizontal="right" vertical="center"/>
    </xf>
    <xf numFmtId="164" fontId="0" fillId="2" borderId="9" xfId="1" applyFont="1" applyFill="1" applyBorder="1" applyAlignment="1" applyProtection="1">
      <alignment horizontal="right" vertical="center"/>
      <protection locked="0"/>
    </xf>
    <xf numFmtId="14" fontId="0" fillId="2" borderId="9" xfId="0" applyNumberFormat="1" applyFont="1" applyFill="1" applyBorder="1" applyAlignment="1">
      <alignment horizontal="right" vertical="center"/>
    </xf>
    <xf numFmtId="164" fontId="4" fillId="2" borderId="9" xfId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I13" sqref="I13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7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7"/>
      <c r="M3" s="5"/>
      <c r="N3" s="5"/>
      <c r="O3" s="5"/>
    </row>
    <row r="4" spans="1:15">
      <c r="A4" s="4"/>
      <c r="B4" s="5"/>
      <c r="E4" s="4"/>
      <c r="K4" s="5"/>
      <c r="L4" s="7"/>
      <c r="M4" s="5"/>
      <c r="N4" s="5"/>
      <c r="O4" s="5"/>
    </row>
    <row r="5" spans="1:15">
      <c r="A5" s="4"/>
      <c r="B5" s="8" t="s">
        <v>2</v>
      </c>
      <c r="C5" s="9" t="s">
        <v>3</v>
      </c>
      <c r="D5" s="10" t="str">
        <f>IFERROR(VLOOKUP(C5,[1]Hoja2!$C$4:$D$12,2,FALSE),"")</f>
        <v>Reg_0</v>
      </c>
      <c r="E5" s="8" t="s">
        <v>4</v>
      </c>
      <c r="F5" s="9" t="s">
        <v>5</v>
      </c>
      <c r="J5" s="5"/>
      <c r="K5" s="5"/>
      <c r="L5" s="7"/>
      <c r="M5" s="5"/>
      <c r="N5" s="5"/>
      <c r="O5" s="5"/>
    </row>
    <row r="6" spans="1:15">
      <c r="A6" s="4"/>
      <c r="B6" s="8" t="s">
        <v>6</v>
      </c>
      <c r="C6" s="11">
        <v>2026</v>
      </c>
      <c r="E6" s="8" t="s">
        <v>7</v>
      </c>
      <c r="F6" s="12" t="s">
        <v>8</v>
      </c>
      <c r="J6" s="5"/>
      <c r="K6" s="5"/>
      <c r="L6" s="7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3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14</v>
      </c>
      <c r="G8" s="15" t="s">
        <v>15</v>
      </c>
      <c r="H8" s="16" t="s">
        <v>16</v>
      </c>
      <c r="I8" s="16" t="s">
        <v>17</v>
      </c>
      <c r="J8" s="17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8" t="s">
        <v>23</v>
      </c>
    </row>
    <row r="9" spans="1:15" s="1" customFormat="1" ht="30" customHeight="1">
      <c r="A9" s="19">
        <v>1</v>
      </c>
      <c r="B9" s="20" t="s">
        <v>24</v>
      </c>
      <c r="C9" s="21" t="s">
        <v>25</v>
      </c>
      <c r="D9" s="21" t="s">
        <v>26</v>
      </c>
      <c r="E9" s="22" t="s">
        <v>27</v>
      </c>
      <c r="F9" s="22" t="s">
        <v>28</v>
      </c>
      <c r="G9" s="23" t="s">
        <v>29</v>
      </c>
      <c r="H9" s="24">
        <v>44136</v>
      </c>
      <c r="I9" s="24">
        <v>44501</v>
      </c>
      <c r="J9" s="25">
        <v>31500</v>
      </c>
      <c r="K9" s="25">
        <f t="shared" ref="K9:K17" si="0">J9*2.87%</f>
        <v>904.05</v>
      </c>
      <c r="L9" s="25"/>
      <c r="M9" s="25">
        <f t="shared" ref="M9:M17" si="1">J9*3.04%</f>
        <v>957.6</v>
      </c>
      <c r="N9" s="25"/>
      <c r="O9" s="25">
        <f t="shared" ref="O9:O17" si="2">J9-K9-M9-L9-N9</f>
        <v>29638.35</v>
      </c>
    </row>
    <row r="10" spans="1:15" s="1" customFormat="1" ht="30" customHeight="1">
      <c r="A10" s="19">
        <v>2</v>
      </c>
      <c r="B10" s="21" t="s">
        <v>30</v>
      </c>
      <c r="C10" s="21" t="s">
        <v>31</v>
      </c>
      <c r="D10" s="21" t="s">
        <v>32</v>
      </c>
      <c r="E10" s="22" t="s">
        <v>33</v>
      </c>
      <c r="F10" s="22" t="s">
        <v>34</v>
      </c>
      <c r="G10" s="23" t="s">
        <v>35</v>
      </c>
      <c r="H10" s="26">
        <v>44321</v>
      </c>
      <c r="I10" s="26">
        <v>44686</v>
      </c>
      <c r="J10" s="25">
        <v>13287.89</v>
      </c>
      <c r="K10" s="25">
        <f t="shared" si="0"/>
        <v>381.36244299999998</v>
      </c>
      <c r="L10" s="25"/>
      <c r="M10" s="25">
        <f t="shared" si="1"/>
        <v>403.95185600000002</v>
      </c>
      <c r="N10" s="25"/>
      <c r="O10" s="25">
        <f t="shared" si="2"/>
        <v>12502.575701</v>
      </c>
    </row>
    <row r="11" spans="1:15" s="1" customFormat="1" ht="30" customHeight="1">
      <c r="A11" s="19">
        <v>3</v>
      </c>
      <c r="B11" s="21" t="s">
        <v>36</v>
      </c>
      <c r="C11" s="21" t="s">
        <v>37</v>
      </c>
      <c r="D11" s="21" t="s">
        <v>32</v>
      </c>
      <c r="E11" s="22" t="s">
        <v>38</v>
      </c>
      <c r="F11" s="22" t="s">
        <v>34</v>
      </c>
      <c r="G11" s="23" t="s">
        <v>35</v>
      </c>
      <c r="H11" s="26">
        <v>44319</v>
      </c>
      <c r="I11" s="26">
        <v>44319</v>
      </c>
      <c r="J11" s="27">
        <v>10000</v>
      </c>
      <c r="K11" s="25">
        <f t="shared" si="0"/>
        <v>287</v>
      </c>
      <c r="L11" s="25"/>
      <c r="M11" s="25">
        <f t="shared" si="1"/>
        <v>304</v>
      </c>
      <c r="N11" s="25"/>
      <c r="O11" s="25">
        <f t="shared" si="2"/>
        <v>9409</v>
      </c>
    </row>
    <row r="12" spans="1:15" s="1" customFormat="1" ht="30" customHeight="1">
      <c r="A12" s="19">
        <v>4</v>
      </c>
      <c r="B12" s="20" t="s">
        <v>39</v>
      </c>
      <c r="C12" s="21" t="s">
        <v>40</v>
      </c>
      <c r="D12" s="21" t="s">
        <v>26</v>
      </c>
      <c r="E12" s="22" t="s">
        <v>41</v>
      </c>
      <c r="F12" s="22" t="s">
        <v>42</v>
      </c>
      <c r="G12" s="23" t="s">
        <v>29</v>
      </c>
      <c r="H12" s="24">
        <v>44136</v>
      </c>
      <c r="I12" s="24">
        <v>44501</v>
      </c>
      <c r="J12" s="25">
        <v>29400</v>
      </c>
      <c r="K12" s="25">
        <f t="shared" si="0"/>
        <v>843.78</v>
      </c>
      <c r="L12" s="25"/>
      <c r="M12" s="25">
        <f t="shared" si="1"/>
        <v>893.76</v>
      </c>
      <c r="N12" s="25"/>
      <c r="O12" s="25">
        <f t="shared" si="2"/>
        <v>27662.46</v>
      </c>
    </row>
    <row r="13" spans="1:15" s="1" customFormat="1" ht="30" customHeight="1">
      <c r="A13" s="19">
        <v>5</v>
      </c>
      <c r="B13" s="28" t="s">
        <v>43</v>
      </c>
      <c r="C13" s="21" t="s">
        <v>44</v>
      </c>
      <c r="D13" s="21" t="s">
        <v>26</v>
      </c>
      <c r="E13" s="29" t="s">
        <v>45</v>
      </c>
      <c r="F13" s="22" t="s">
        <v>42</v>
      </c>
      <c r="G13" s="23" t="s">
        <v>29</v>
      </c>
      <c r="H13" s="24">
        <v>44136</v>
      </c>
      <c r="I13" s="24">
        <v>44501</v>
      </c>
      <c r="J13" s="27">
        <v>22000</v>
      </c>
      <c r="K13" s="25">
        <f t="shared" si="0"/>
        <v>631.4</v>
      </c>
      <c r="L13" s="25"/>
      <c r="M13" s="25">
        <f t="shared" si="1"/>
        <v>668.8</v>
      </c>
      <c r="N13" s="25"/>
      <c r="O13" s="25">
        <f t="shared" si="2"/>
        <v>20699.8</v>
      </c>
    </row>
    <row r="14" spans="1:15" s="1" customFormat="1" ht="30" customHeight="1">
      <c r="A14" s="19">
        <v>6</v>
      </c>
      <c r="B14" s="20" t="s">
        <v>46</v>
      </c>
      <c r="C14" s="21" t="s">
        <v>40</v>
      </c>
      <c r="D14" s="21" t="s">
        <v>26</v>
      </c>
      <c r="E14" s="22" t="s">
        <v>47</v>
      </c>
      <c r="F14" s="22" t="s">
        <v>48</v>
      </c>
      <c r="G14" s="23" t="s">
        <v>29</v>
      </c>
      <c r="H14" s="24">
        <v>44136</v>
      </c>
      <c r="I14" s="24">
        <v>44501</v>
      </c>
      <c r="J14" s="25">
        <v>46000</v>
      </c>
      <c r="K14" s="25">
        <f t="shared" si="0"/>
        <v>1320.2</v>
      </c>
      <c r="L14" s="25">
        <v>1292.25</v>
      </c>
      <c r="M14" s="25">
        <f t="shared" si="1"/>
        <v>1398.4</v>
      </c>
      <c r="N14" s="25"/>
      <c r="O14" s="25">
        <f t="shared" si="2"/>
        <v>41989.15</v>
      </c>
    </row>
    <row r="15" spans="1:15" s="1" customFormat="1" ht="30" customHeight="1">
      <c r="A15" s="19">
        <v>7</v>
      </c>
      <c r="B15" s="21" t="s">
        <v>49</v>
      </c>
      <c r="C15" s="21" t="s">
        <v>50</v>
      </c>
      <c r="D15" s="21" t="s">
        <v>26</v>
      </c>
      <c r="E15" s="22" t="s">
        <v>47</v>
      </c>
      <c r="F15" s="22" t="s">
        <v>48</v>
      </c>
      <c r="G15" s="23" t="s">
        <v>29</v>
      </c>
      <c r="H15" s="24">
        <v>44348</v>
      </c>
      <c r="I15" s="24">
        <v>44713</v>
      </c>
      <c r="J15" s="25">
        <v>46000</v>
      </c>
      <c r="K15" s="25">
        <f t="shared" si="0"/>
        <v>1320.2</v>
      </c>
      <c r="L15" s="25">
        <v>1292.25</v>
      </c>
      <c r="M15" s="25">
        <f t="shared" si="1"/>
        <v>1398.4</v>
      </c>
      <c r="N15" s="25"/>
      <c r="O15" s="25">
        <f t="shared" si="2"/>
        <v>41989.15</v>
      </c>
    </row>
    <row r="16" spans="1:15" s="1" customFormat="1" ht="30" customHeight="1">
      <c r="A16" s="19">
        <v>8</v>
      </c>
      <c r="B16" s="21" t="s">
        <v>51</v>
      </c>
      <c r="C16" s="21" t="s">
        <v>52</v>
      </c>
      <c r="D16" s="21" t="s">
        <v>26</v>
      </c>
      <c r="E16" s="22" t="s">
        <v>47</v>
      </c>
      <c r="F16" s="22" t="s">
        <v>48</v>
      </c>
      <c r="G16" s="23" t="s">
        <v>29</v>
      </c>
      <c r="H16" s="24">
        <v>44348</v>
      </c>
      <c r="I16" s="24">
        <v>44713</v>
      </c>
      <c r="J16" s="25">
        <v>46000</v>
      </c>
      <c r="K16" s="25">
        <f t="shared" si="0"/>
        <v>1320.2</v>
      </c>
      <c r="L16" s="25">
        <v>1292.25</v>
      </c>
      <c r="M16" s="25">
        <f t="shared" si="1"/>
        <v>1398.4</v>
      </c>
      <c r="N16" s="25"/>
      <c r="O16" s="25">
        <f t="shared" si="2"/>
        <v>41989.15</v>
      </c>
    </row>
    <row r="17" spans="1:15" s="1" customFormat="1" ht="30" customHeight="1">
      <c r="A17" s="19">
        <v>9</v>
      </c>
      <c r="B17" s="30" t="s">
        <v>53</v>
      </c>
      <c r="C17" s="21" t="s">
        <v>54</v>
      </c>
      <c r="D17" s="21" t="s">
        <v>26</v>
      </c>
      <c r="E17" s="22" t="s">
        <v>47</v>
      </c>
      <c r="F17" s="22" t="s">
        <v>48</v>
      </c>
      <c r="G17" s="23" t="s">
        <v>29</v>
      </c>
      <c r="H17" s="24">
        <v>44136</v>
      </c>
      <c r="I17" s="24">
        <v>44501</v>
      </c>
      <c r="J17" s="25">
        <v>46000</v>
      </c>
      <c r="K17" s="25">
        <f t="shared" si="0"/>
        <v>1320.2</v>
      </c>
      <c r="L17" s="25">
        <v>1292.25</v>
      </c>
      <c r="M17" s="25">
        <f t="shared" si="1"/>
        <v>1398.4</v>
      </c>
      <c r="N17" s="25"/>
      <c r="O17" s="25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Abril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2026-04-29T16:36:01Z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